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70" windowHeight="12270" firstSheet="14" activeTab="16"/>
  </bookViews>
  <sheets>
    <sheet name="А 2909 Экология" sheetId="5" r:id="rId1"/>
    <sheet name="А 2919 СЭР" sheetId="2" r:id="rId2"/>
    <sheet name="Группа А 2920 (Спорт)" sheetId="1" r:id="rId3"/>
    <sheet name="Группа А 2899 (УО)" sheetId="3" r:id="rId4"/>
    <sheet name="А 2354 ФКГС" sheetId="4" r:id="rId5"/>
    <sheet name="А 2931 Разв.жил.сферы" sheetId="6" r:id="rId6"/>
    <sheet name="Группа В 2927 (ОМВвСООПиБ)" sheetId="18" r:id="rId7"/>
    <sheet name="В 2906 Раз. транспорт" sheetId="9" r:id="rId8"/>
    <sheet name="В 2907 Сод.ОГХ" sheetId="16" r:id="rId9"/>
    <sheet name="Группа В 2901 (СЗН)" sheetId="13" r:id="rId10"/>
    <sheet name="Группа В 2810 БжД" sheetId="21" r:id="rId11"/>
    <sheet name="В 2903 Разв. мун.службы" sheetId="12" r:id="rId12"/>
    <sheet name="Группа В 2900 (АПК)" sheetId="7" r:id="rId13"/>
    <sheet name="Группа В 2904 (Соц и демогр)" sheetId="17" r:id="rId14"/>
    <sheet name="Группа В 2932 (Культура)" sheetId="8" r:id="rId15"/>
    <sheet name="В 2928 ППи ООПГ" sheetId="10" r:id="rId16"/>
    <sheet name="Группа В 2934 (КУМИ)" sheetId="11" r:id="rId17"/>
    <sheet name="В 2908 РЖКК" sheetId="14" state="hidden" r:id="rId18"/>
    <sheet name="В 2908 РЖКК " sheetId="15" r:id="rId19"/>
    <sheet name="Группа С 2863 (КФ)" sheetId="19" r:id="rId20"/>
    <sheet name="Группа С 2864 (Доступная среда)" sheetId="20" r:id="rId21"/>
    <sheet name="Группа С 2811 (РИГО)" sheetId="22" r:id="rId22"/>
  </sheets>
  <definedNames>
    <definedName name="Z_0F08857F_1A86_40D2_9436_0A0AE7DA8E31_.wvu.Rows" localSheetId="11" hidden="1">'В 2903 Разв. мун.службы'!$8:$8,'В 2903 Разв. мун.службы'!$11:$11,'В 2903 Разв. мун.службы'!$14:$14</definedName>
    <definedName name="Z_0F08857F_1A86_40D2_9436_0A0AE7DA8E31_.wvu.Rows" localSheetId="7" hidden="1">'В 2906 Раз. транспорт'!$8:$8,'В 2906 Раз. транспорт'!$11:$11,'В 2906 Раз. транспорт'!$14:$14</definedName>
    <definedName name="Z_0F08857F_1A86_40D2_9436_0A0AE7DA8E31_.wvu.Rows" localSheetId="8" hidden="1">'В 2907 Сод.ОГХ'!$8:$8,'В 2907 Сод.ОГХ'!$11:$11,'В 2907 Сод.ОГХ'!$14:$14</definedName>
    <definedName name="Z_0F08857F_1A86_40D2_9436_0A0AE7DA8E31_.wvu.Rows" localSheetId="17" hidden="1">'В 2908 РЖКК'!$8:$8,'В 2908 РЖКК'!$11:$11,'В 2908 РЖКК'!$14:$14</definedName>
    <definedName name="Z_0F08857F_1A86_40D2_9436_0A0AE7DA8E31_.wvu.Rows" localSheetId="18" hidden="1">'В 2908 РЖКК '!$8:$8,'В 2908 РЖКК '!$11:$11,'В 2908 РЖКК '!$14:$14</definedName>
    <definedName name="Z_0F08857F_1A86_40D2_9436_0A0AE7DA8E31_.wvu.Rows" localSheetId="15" hidden="1">'В 2928 ППи ООПГ'!$8:$8,'В 2928 ППи ООПГ'!$11:$11,'В 2928 ППи ООПГ'!$14:$14</definedName>
    <definedName name="Z_6D50AFB0_1F88_45CC_9714_E302C21A7AF6_.wvu.PrintArea" localSheetId="4" hidden="1">'А 2354 ФКГС'!$A$1:$G$19</definedName>
    <definedName name="Z_6D50AFB0_1F88_45CC_9714_E302C21A7AF6_.wvu.PrintArea" localSheetId="0" hidden="1">'А 2909 Экология'!$A$1:$G$19</definedName>
    <definedName name="Z_6D50AFB0_1F88_45CC_9714_E302C21A7AF6_.wvu.PrintArea" localSheetId="1" hidden="1">'А 2919 СЭР'!$A$1:$G$19</definedName>
    <definedName name="Z_6D50AFB0_1F88_45CC_9714_E302C21A7AF6_.wvu.PrintArea" localSheetId="5" hidden="1">'А 2931 Разв.жил.сферы'!$A$1:$G$19</definedName>
    <definedName name="Z_6D50AFB0_1F88_45CC_9714_E302C21A7AF6_.wvu.PrintArea" localSheetId="11" hidden="1">'В 2903 Разв. мун.службы'!$A$1:$G$19</definedName>
    <definedName name="Z_6D50AFB0_1F88_45CC_9714_E302C21A7AF6_.wvu.PrintArea" localSheetId="7" hidden="1">'В 2906 Раз. транспорт'!$A$1:$G$19</definedName>
    <definedName name="Z_6D50AFB0_1F88_45CC_9714_E302C21A7AF6_.wvu.PrintArea" localSheetId="15" hidden="1">'В 2928 ППи ООПГ'!$A$1:$G$19</definedName>
    <definedName name="Z_6D50AFB0_1F88_45CC_9714_E302C21A7AF6_.wvu.PrintArea" localSheetId="2" hidden="1">'Группа А 2920 (Спорт)'!$A$1:$G$19</definedName>
    <definedName name="Z_6D50AFB0_1F88_45CC_9714_E302C21A7AF6_.wvu.PrintArea" localSheetId="12" hidden="1">'Группа В 2900 (АПК)'!$A$1:$G$20</definedName>
    <definedName name="Z_6D50AFB0_1F88_45CC_9714_E302C21A7AF6_.wvu.PrintArea" localSheetId="9" hidden="1">'Группа В 2901 (СЗН)'!$A$1:$G$20</definedName>
    <definedName name="Z_6D50AFB0_1F88_45CC_9714_E302C21A7AF6_.wvu.PrintArea" localSheetId="13" hidden="1">'Группа В 2904 (Соц и демогр)'!$A$1:$G$20</definedName>
    <definedName name="Z_6D50AFB0_1F88_45CC_9714_E302C21A7AF6_.wvu.PrintArea" localSheetId="6" hidden="1">'Группа В 2927 (ОМВвСООПиБ)'!$A$1:$G$16</definedName>
    <definedName name="Z_6D50AFB0_1F88_45CC_9714_E302C21A7AF6_.wvu.PrintArea" localSheetId="14" hidden="1">'Группа В 2932 (Культура)'!$A$1:$G$20</definedName>
    <definedName name="Z_6D50AFB0_1F88_45CC_9714_E302C21A7AF6_.wvu.PrintArea" localSheetId="16" hidden="1">'Группа В 2934 (КУМИ)'!$A$1:$G$20</definedName>
    <definedName name="Z_6D50AFB0_1F88_45CC_9714_E302C21A7AF6_.wvu.PrintArea" localSheetId="21" hidden="1">'Группа С 2811 (РИГО)'!$A$1:$G$14</definedName>
    <definedName name="Z_6D50AFB0_1F88_45CC_9714_E302C21A7AF6_.wvu.PrintArea" localSheetId="19" hidden="1">'Группа С 2863 (КФ)'!$A$1:$G$14</definedName>
    <definedName name="Z_6D50AFB0_1F88_45CC_9714_E302C21A7AF6_.wvu.PrintArea" localSheetId="20" hidden="1">'Группа С 2864 (Доступная среда)'!$A$1:$G$14</definedName>
    <definedName name="Z_6D50AFB0_1F88_45CC_9714_E302C21A7AF6_.wvu.Rows" localSheetId="11" hidden="1">'В 2903 Разв. мун.службы'!$8:$8,'В 2903 Разв. мун.службы'!$11:$11,'В 2903 Разв. мун.службы'!$14:$14</definedName>
    <definedName name="Z_6D50AFB0_1F88_45CC_9714_E302C21A7AF6_.wvu.Rows" localSheetId="7" hidden="1">'В 2906 Раз. транспорт'!$8:$8,'В 2906 Раз. транспорт'!$11:$11,'В 2906 Раз. транспорт'!$14:$14</definedName>
    <definedName name="Z_6D50AFB0_1F88_45CC_9714_E302C21A7AF6_.wvu.Rows" localSheetId="8" hidden="1">'В 2907 Сод.ОГХ'!$8:$8,'В 2907 Сод.ОГХ'!$11:$11,'В 2907 Сод.ОГХ'!$14:$14</definedName>
    <definedName name="Z_6D50AFB0_1F88_45CC_9714_E302C21A7AF6_.wvu.Rows" localSheetId="17" hidden="1">'В 2908 РЖКК'!$8:$8,'В 2908 РЖКК'!$11:$11,'В 2908 РЖКК'!$14:$14</definedName>
    <definedName name="Z_6D50AFB0_1F88_45CC_9714_E302C21A7AF6_.wvu.Rows" localSheetId="18" hidden="1">'В 2908 РЖКК '!$8:$8,'В 2908 РЖКК '!$11:$11,'В 2908 РЖКК '!$14:$14</definedName>
    <definedName name="Z_6D50AFB0_1F88_45CC_9714_E302C21A7AF6_.wvu.Rows" localSheetId="15" hidden="1">'В 2928 ППи ООПГ'!$8:$8,'В 2928 ППи ООПГ'!$11:$11,'В 2928 ППи ООПГ'!$14:$14</definedName>
    <definedName name="Z_6D50AFB0_1F88_45CC_9714_E302C21A7AF6_.wvu.Rows" localSheetId="12" hidden="1">'Группа В 2900 (АПК)'!$9:$9,'Группа В 2900 (АПК)'!$12:$12,'Группа В 2900 (АПК)'!$15:$15</definedName>
    <definedName name="Z_6D50AFB0_1F88_45CC_9714_E302C21A7AF6_.wvu.Rows" localSheetId="9" hidden="1">'Группа В 2901 (СЗН)'!$9:$9,'Группа В 2901 (СЗН)'!$12:$12,'Группа В 2901 (СЗН)'!$15:$15</definedName>
    <definedName name="Z_6D50AFB0_1F88_45CC_9714_E302C21A7AF6_.wvu.Rows" localSheetId="13" hidden="1">'Группа В 2904 (Соц и демогр)'!$9:$9,'Группа В 2904 (Соц и демогр)'!$12:$12,'Группа В 2904 (Соц и демогр)'!$15:$15</definedName>
    <definedName name="Z_6D50AFB0_1F88_45CC_9714_E302C21A7AF6_.wvu.Rows" localSheetId="14" hidden="1">'Группа В 2932 (Культура)'!$9:$9,'Группа В 2932 (Культура)'!$12:$12,'Группа В 2932 (Культура)'!$15:$15</definedName>
    <definedName name="Z_6D50AFB0_1F88_45CC_9714_E302C21A7AF6_.wvu.Rows" localSheetId="16" hidden="1">'Группа В 2934 (КУМИ)'!$9:$9,'Группа В 2934 (КУМИ)'!$12:$12,'Группа В 2934 (КУМИ)'!$15:$15</definedName>
    <definedName name="Z_83B5464C_805B_41DB_81B9_A691DDF78663_.wvu.PrintArea" localSheetId="4" hidden="1">'А 2354 ФКГС'!$A$1:$G$19</definedName>
    <definedName name="Z_83B5464C_805B_41DB_81B9_A691DDF78663_.wvu.PrintArea" localSheetId="0" hidden="1">'А 2909 Экология'!$A$1:$G$19</definedName>
    <definedName name="Z_83B5464C_805B_41DB_81B9_A691DDF78663_.wvu.PrintArea" localSheetId="1" hidden="1">'А 2919 СЭР'!$A$1:$G$19</definedName>
    <definedName name="Z_83B5464C_805B_41DB_81B9_A691DDF78663_.wvu.PrintArea" localSheetId="5" hidden="1">'А 2931 Разв.жил.сферы'!$A$1:$G$19</definedName>
    <definedName name="Z_83B5464C_805B_41DB_81B9_A691DDF78663_.wvu.PrintArea" localSheetId="11" hidden="1">'В 2903 Разв. мун.службы'!$A$1:$G$19</definedName>
    <definedName name="Z_83B5464C_805B_41DB_81B9_A691DDF78663_.wvu.PrintArea" localSheetId="7" hidden="1">'В 2906 Раз. транспорт'!$A$1:$G$19</definedName>
    <definedName name="Z_83B5464C_805B_41DB_81B9_A691DDF78663_.wvu.PrintArea" localSheetId="15" hidden="1">'В 2928 ППи ООПГ'!$A$1:$G$19</definedName>
    <definedName name="Z_83B5464C_805B_41DB_81B9_A691DDF78663_.wvu.PrintArea" localSheetId="3" hidden="1">'Группа А 2899 (УО)'!$A$1:$G$19</definedName>
    <definedName name="Z_83B5464C_805B_41DB_81B9_A691DDF78663_.wvu.PrintArea" localSheetId="2" hidden="1">'Группа А 2920 (Спорт)'!$A$1:$G$19</definedName>
    <definedName name="Z_83B5464C_805B_41DB_81B9_A691DDF78663_.wvu.PrintArea" localSheetId="10" hidden="1">'Группа В 2810 БжД'!$A$1:$G$16</definedName>
    <definedName name="Z_83B5464C_805B_41DB_81B9_A691DDF78663_.wvu.PrintArea" localSheetId="12" hidden="1">'Группа В 2900 (АПК)'!$A$1:$G$20</definedName>
    <definedName name="Z_83B5464C_805B_41DB_81B9_A691DDF78663_.wvu.PrintArea" localSheetId="9" hidden="1">'Группа В 2901 (СЗН)'!$A$1:$G$20</definedName>
    <definedName name="Z_83B5464C_805B_41DB_81B9_A691DDF78663_.wvu.PrintArea" localSheetId="13" hidden="1">'Группа В 2904 (Соц и демогр)'!$A$1:$G$20</definedName>
    <definedName name="Z_83B5464C_805B_41DB_81B9_A691DDF78663_.wvu.PrintArea" localSheetId="6" hidden="1">'Группа В 2927 (ОМВвСООПиБ)'!$A$1:$G$16</definedName>
    <definedName name="Z_83B5464C_805B_41DB_81B9_A691DDF78663_.wvu.PrintArea" localSheetId="14" hidden="1">'Группа В 2932 (Культура)'!$A$1:$G$20</definedName>
    <definedName name="Z_83B5464C_805B_41DB_81B9_A691DDF78663_.wvu.PrintArea" localSheetId="16" hidden="1">'Группа В 2934 (КУМИ)'!$A$1:$G$20</definedName>
    <definedName name="Z_83B5464C_805B_41DB_81B9_A691DDF78663_.wvu.PrintArea" localSheetId="21" hidden="1">'Группа С 2811 (РИГО)'!$A$1:$G$14</definedName>
    <definedName name="Z_83B5464C_805B_41DB_81B9_A691DDF78663_.wvu.PrintArea" localSheetId="19" hidden="1">'Группа С 2863 (КФ)'!$A$1:$G$14</definedName>
    <definedName name="Z_83B5464C_805B_41DB_81B9_A691DDF78663_.wvu.PrintArea" localSheetId="20" hidden="1">'Группа С 2864 (Доступная среда)'!$A$1:$G$14</definedName>
    <definedName name="Z_83B5464C_805B_41DB_81B9_A691DDF78663_.wvu.Rows" localSheetId="11" hidden="1">'В 2903 Разв. мун.службы'!$8:$8,'В 2903 Разв. мун.службы'!$11:$11,'В 2903 Разв. мун.службы'!$14:$14</definedName>
    <definedName name="Z_83B5464C_805B_41DB_81B9_A691DDF78663_.wvu.Rows" localSheetId="7" hidden="1">'В 2906 Раз. транспорт'!$8:$8,'В 2906 Раз. транспорт'!$11:$11,'В 2906 Раз. транспорт'!$14:$14</definedName>
    <definedName name="Z_83B5464C_805B_41DB_81B9_A691DDF78663_.wvu.Rows" localSheetId="8" hidden="1">'В 2907 Сод.ОГХ'!$8:$8,'В 2907 Сод.ОГХ'!$11:$11,'В 2907 Сод.ОГХ'!$14:$14</definedName>
    <definedName name="Z_83B5464C_805B_41DB_81B9_A691DDF78663_.wvu.Rows" localSheetId="17" hidden="1">'В 2908 РЖКК'!$8:$8,'В 2908 РЖКК'!$11:$11,'В 2908 РЖКК'!$14:$14</definedName>
    <definedName name="Z_83B5464C_805B_41DB_81B9_A691DDF78663_.wvu.Rows" localSheetId="18" hidden="1">'В 2908 РЖКК '!$8:$8,'В 2908 РЖКК '!$11:$11,'В 2908 РЖКК '!$14:$14</definedName>
    <definedName name="Z_83B5464C_805B_41DB_81B9_A691DDF78663_.wvu.Rows" localSheetId="15" hidden="1">'В 2928 ППи ООПГ'!$8:$8,'В 2928 ППи ООПГ'!$11:$11,'В 2928 ППи ООПГ'!$14:$14</definedName>
    <definedName name="Z_83B5464C_805B_41DB_81B9_A691DDF78663_.wvu.Rows" localSheetId="12" hidden="1">'Группа В 2900 (АПК)'!$9:$9,'Группа В 2900 (АПК)'!$12:$12,'Группа В 2900 (АПК)'!$15:$15</definedName>
    <definedName name="Z_83B5464C_805B_41DB_81B9_A691DDF78663_.wvu.Rows" localSheetId="9" hidden="1">'Группа В 2901 (СЗН)'!$9:$9,'Группа В 2901 (СЗН)'!$12:$12,'Группа В 2901 (СЗН)'!$15:$15</definedName>
    <definedName name="Z_83B5464C_805B_41DB_81B9_A691DDF78663_.wvu.Rows" localSheetId="13" hidden="1">'Группа В 2904 (Соц и демогр)'!$9:$9,'Группа В 2904 (Соц и демогр)'!$12:$12,'Группа В 2904 (Соц и демогр)'!$15:$15</definedName>
    <definedName name="Z_83B5464C_805B_41DB_81B9_A691DDF78663_.wvu.Rows" localSheetId="14" hidden="1">'Группа В 2932 (Культура)'!$9:$9,'Группа В 2932 (Культура)'!$12:$12,'Группа В 2932 (Культура)'!$15:$15</definedName>
    <definedName name="Z_83B5464C_805B_41DB_81B9_A691DDF78663_.wvu.Rows" localSheetId="16" hidden="1">'Группа В 2934 (КУМИ)'!$9:$9,'Группа В 2934 (КУМИ)'!$12:$12,'Группа В 2934 (КУМИ)'!$15:$15</definedName>
    <definedName name="Z_DB5FF748_5A0B_481D_84B1_E8DCB60F31BB_.wvu.PrintArea" localSheetId="4" hidden="1">'А 2354 ФКГС'!$A$1:$G$19</definedName>
    <definedName name="Z_DB5FF748_5A0B_481D_84B1_E8DCB60F31BB_.wvu.PrintArea" localSheetId="0" hidden="1">'А 2909 Экология'!$A$1:$G$19</definedName>
    <definedName name="Z_DB5FF748_5A0B_481D_84B1_E8DCB60F31BB_.wvu.PrintArea" localSheetId="1" hidden="1">'А 2919 СЭР'!$A$1:$G$19</definedName>
    <definedName name="Z_DB5FF748_5A0B_481D_84B1_E8DCB60F31BB_.wvu.PrintArea" localSheetId="5" hidden="1">'А 2931 Разв.жил.сферы'!$A$1:$G$19</definedName>
    <definedName name="Z_DB5FF748_5A0B_481D_84B1_E8DCB60F31BB_.wvu.PrintArea" localSheetId="11" hidden="1">'В 2903 Разв. мун.службы'!$A$1:$G$19</definedName>
    <definedName name="Z_DB5FF748_5A0B_481D_84B1_E8DCB60F31BB_.wvu.PrintArea" localSheetId="7" hidden="1">'В 2906 Раз. транспорт'!$A$1:$G$19</definedName>
    <definedName name="Z_DB5FF748_5A0B_481D_84B1_E8DCB60F31BB_.wvu.PrintArea" localSheetId="15" hidden="1">'В 2928 ППи ООПГ'!$A$1:$G$19</definedName>
    <definedName name="Z_DB5FF748_5A0B_481D_84B1_E8DCB60F31BB_.wvu.PrintArea" localSheetId="3" hidden="1">'Группа А 2899 (УО)'!$A$1:$G$19</definedName>
    <definedName name="Z_DB5FF748_5A0B_481D_84B1_E8DCB60F31BB_.wvu.PrintArea" localSheetId="2" hidden="1">'Группа А 2920 (Спорт)'!$A$1:$G$19</definedName>
    <definedName name="Z_DB5FF748_5A0B_481D_84B1_E8DCB60F31BB_.wvu.PrintArea" localSheetId="10" hidden="1">'Группа В 2810 БжД'!$A$1:$G$16</definedName>
    <definedName name="Z_DB5FF748_5A0B_481D_84B1_E8DCB60F31BB_.wvu.PrintArea" localSheetId="12" hidden="1">'Группа В 2900 (АПК)'!$A$1:$G$20</definedName>
    <definedName name="Z_DB5FF748_5A0B_481D_84B1_E8DCB60F31BB_.wvu.PrintArea" localSheetId="9" hidden="1">'Группа В 2901 (СЗН)'!$A$1:$G$20</definedName>
    <definedName name="Z_DB5FF748_5A0B_481D_84B1_E8DCB60F31BB_.wvu.PrintArea" localSheetId="13" hidden="1">'Группа В 2904 (Соц и демогр)'!$A$1:$G$20</definedName>
    <definedName name="Z_DB5FF748_5A0B_481D_84B1_E8DCB60F31BB_.wvu.PrintArea" localSheetId="6" hidden="1">'Группа В 2927 (ОМВвСООПиБ)'!$A$1:$G$16</definedName>
    <definedName name="Z_DB5FF748_5A0B_481D_84B1_E8DCB60F31BB_.wvu.PrintArea" localSheetId="14" hidden="1">'Группа В 2932 (Культура)'!$A$1:$G$20</definedName>
    <definedName name="Z_DB5FF748_5A0B_481D_84B1_E8DCB60F31BB_.wvu.PrintArea" localSheetId="16" hidden="1">'Группа В 2934 (КУМИ)'!$A$1:$G$20</definedName>
    <definedName name="Z_DB5FF748_5A0B_481D_84B1_E8DCB60F31BB_.wvu.PrintArea" localSheetId="21" hidden="1">'Группа С 2811 (РИГО)'!$A$1:$G$14</definedName>
    <definedName name="Z_DB5FF748_5A0B_481D_84B1_E8DCB60F31BB_.wvu.PrintArea" localSheetId="19" hidden="1">'Группа С 2863 (КФ)'!$A$1:$G$14</definedName>
    <definedName name="Z_DB5FF748_5A0B_481D_84B1_E8DCB60F31BB_.wvu.PrintArea" localSheetId="20" hidden="1">'Группа С 2864 (Доступная среда)'!$A$1:$G$14</definedName>
    <definedName name="Z_DB5FF748_5A0B_481D_84B1_E8DCB60F31BB_.wvu.Rows" localSheetId="11" hidden="1">'В 2903 Разв. мун.службы'!$8:$8,'В 2903 Разв. мун.службы'!$11:$11,'В 2903 Разв. мун.службы'!$14:$14</definedName>
    <definedName name="Z_DB5FF748_5A0B_481D_84B1_E8DCB60F31BB_.wvu.Rows" localSheetId="7" hidden="1">'В 2906 Раз. транспорт'!$8:$8,'В 2906 Раз. транспорт'!$11:$11,'В 2906 Раз. транспорт'!$14:$14</definedName>
    <definedName name="Z_DB5FF748_5A0B_481D_84B1_E8DCB60F31BB_.wvu.Rows" localSheetId="8" hidden="1">'В 2907 Сод.ОГХ'!$8:$8,'В 2907 Сод.ОГХ'!$11:$11,'В 2907 Сод.ОГХ'!$14:$14</definedName>
    <definedName name="Z_DB5FF748_5A0B_481D_84B1_E8DCB60F31BB_.wvu.Rows" localSheetId="17" hidden="1">'В 2908 РЖКК'!$8:$8,'В 2908 РЖКК'!$11:$11,'В 2908 РЖКК'!$14:$14</definedName>
    <definedName name="Z_DB5FF748_5A0B_481D_84B1_E8DCB60F31BB_.wvu.Rows" localSheetId="18" hidden="1">'В 2908 РЖКК '!$8:$8,'В 2908 РЖКК '!$11:$11,'В 2908 РЖКК '!$14:$14</definedName>
    <definedName name="Z_DB5FF748_5A0B_481D_84B1_E8DCB60F31BB_.wvu.Rows" localSheetId="15" hidden="1">'В 2928 ППи ООПГ'!$8:$8,'В 2928 ППи ООПГ'!$11:$11,'В 2928 ППи ООПГ'!$14:$14</definedName>
    <definedName name="Z_DB5FF748_5A0B_481D_84B1_E8DCB60F31BB_.wvu.Rows" localSheetId="12" hidden="1">'Группа В 2900 (АПК)'!$9:$9,'Группа В 2900 (АПК)'!$12:$12,'Группа В 2900 (АПК)'!$15:$15</definedName>
    <definedName name="Z_DB5FF748_5A0B_481D_84B1_E8DCB60F31BB_.wvu.Rows" localSheetId="9" hidden="1">'Группа В 2901 (СЗН)'!$9:$9,'Группа В 2901 (СЗН)'!$12:$12,'Группа В 2901 (СЗН)'!$15:$15</definedName>
    <definedName name="Z_DB5FF748_5A0B_481D_84B1_E8DCB60F31BB_.wvu.Rows" localSheetId="13" hidden="1">'Группа В 2904 (Соц и демогр)'!$9:$9,'Группа В 2904 (Соц и демогр)'!$12:$12,'Группа В 2904 (Соц и демогр)'!$15:$15</definedName>
    <definedName name="Z_DB5FF748_5A0B_481D_84B1_E8DCB60F31BB_.wvu.Rows" localSheetId="14" hidden="1">'Группа В 2932 (Культура)'!$9:$9,'Группа В 2932 (Культура)'!$12:$12,'Группа В 2932 (Культура)'!$15:$15</definedName>
    <definedName name="Z_DB5FF748_5A0B_481D_84B1_E8DCB60F31BB_.wvu.Rows" localSheetId="16" hidden="1">'Группа В 2934 (КУМИ)'!$9:$9,'Группа В 2934 (КУМИ)'!$12:$12,'Группа В 2934 (КУМИ)'!$15:$15</definedName>
    <definedName name="_xlnm.Print_Area" localSheetId="4">'А 2354 ФКГС'!$A$1:$G$19</definedName>
    <definedName name="_xlnm.Print_Area" localSheetId="0">'А 2909 Экология'!$A$1:$G$19</definedName>
    <definedName name="_xlnm.Print_Area" localSheetId="1">'А 2919 СЭР'!$A$1:$G$19</definedName>
    <definedName name="_xlnm.Print_Area" localSheetId="5">'А 2931 Разв.жил.сферы'!$A$1:$G$19</definedName>
    <definedName name="_xlnm.Print_Area" localSheetId="11">'В 2903 Разв. мун.службы'!$A$1:$G$19</definedName>
    <definedName name="_xlnm.Print_Area" localSheetId="7">'В 2906 Раз. транспорт'!$A$1:$G$19</definedName>
    <definedName name="_xlnm.Print_Area" localSheetId="15">'В 2928 ППи ООПГ'!$A$1:$G$19</definedName>
    <definedName name="_xlnm.Print_Area" localSheetId="3">'Группа А 2899 (УО)'!$A$1:$G$19</definedName>
    <definedName name="_xlnm.Print_Area" localSheetId="2">'Группа А 2920 (Спорт)'!$A$1:$G$19</definedName>
    <definedName name="_xlnm.Print_Area" localSheetId="12">'Группа В 2900 (АПК)'!$A$1:$G$20</definedName>
    <definedName name="_xlnm.Print_Area" localSheetId="9">'Группа В 2901 (СЗН)'!$A$1:$G$20</definedName>
    <definedName name="_xlnm.Print_Area" localSheetId="13">'Группа В 2904 (Соц и демогр)'!$A$1:$G$20</definedName>
    <definedName name="_xlnm.Print_Area" localSheetId="6">'Группа В 2927 (ОМВвСООПиБ)'!$A$1:$G$16</definedName>
    <definedName name="_xlnm.Print_Area" localSheetId="14">'Группа В 2932 (Культура)'!$A$1:$G$20</definedName>
    <definedName name="_xlnm.Print_Area" localSheetId="16">'Группа В 2934 (КУМИ)'!$A$1:$G$20</definedName>
    <definedName name="_xlnm.Print_Area" localSheetId="21">'Группа С 2811 (РИГО)'!$A$1:$G$14</definedName>
    <definedName name="_xlnm.Print_Area" localSheetId="19">'Группа С 2863 (КФ)'!$A$1:$G$14</definedName>
    <definedName name="_xlnm.Print_Area" localSheetId="20">'Группа С 2864 (Доступная среда)'!$A$1:$G$14</definedName>
  </definedNames>
  <calcPr calcId="145621"/>
  <customWorkbookViews>
    <customWorkbookView name="Степаненко Наталья Алексеевна - Личное представление" guid="{83B5464C-805B-41DB-81B9-A691DDF78663}" mergeInterval="0" personalView="1" maximized="1" xWindow="-8" yWindow="-8" windowWidth="1936" windowHeight="1056" activeSheetId="11"/>
    <customWorkbookView name="Митина Екатерина Сергеевна - Личное представление" guid="{DB5FF748-5A0B-481D-84B1-E8DCB60F31BB}" mergeInterval="0" personalView="1" maximized="1" xWindow="-8" yWindow="-8" windowWidth="1936" windowHeight="1056" activeSheetId="6"/>
    <customWorkbookView name="Логинова Ленара Юлдашевна - Личное представление" guid="{6D50AFB0-1F88-45CC-9714-E302C21A7AF6}" mergeInterval="0" personalView="1" maximized="1" windowWidth="1916" windowHeight="854" activeSheetId="20"/>
  </customWorkbookViews>
</workbook>
</file>

<file path=xl/calcChain.xml><?xml version="1.0" encoding="utf-8"?>
<calcChain xmlns="http://schemas.openxmlformats.org/spreadsheetml/2006/main">
  <c r="F11" i="18" l="1"/>
  <c r="E13" i="18"/>
  <c r="E12" i="18"/>
  <c r="E11" i="21" l="1"/>
  <c r="E12" i="21"/>
  <c r="E13" i="21"/>
  <c r="F11" i="21" l="1"/>
  <c r="E7" i="22"/>
  <c r="E7" i="16" l="1"/>
  <c r="E6" i="9" l="1"/>
  <c r="E16" i="15" l="1"/>
  <c r="E15" i="15"/>
  <c r="E13" i="15"/>
  <c r="E12" i="15"/>
  <c r="E10" i="15"/>
  <c r="E9" i="15"/>
  <c r="E6" i="15"/>
  <c r="F6" i="15" s="1"/>
  <c r="F13" i="15" l="1"/>
  <c r="F9" i="15"/>
  <c r="E16" i="12"/>
  <c r="E6" i="16"/>
  <c r="F6" i="16" s="1"/>
  <c r="E9" i="16"/>
  <c r="E10" i="16"/>
  <c r="E12" i="16"/>
  <c r="E13" i="16"/>
  <c r="E15" i="16"/>
  <c r="E16" i="16"/>
  <c r="E6" i="14"/>
  <c r="F6" i="14" s="1"/>
  <c r="E9" i="14"/>
  <c r="E10" i="14"/>
  <c r="E12" i="14"/>
  <c r="E13" i="14"/>
  <c r="E15" i="14"/>
  <c r="E16" i="14"/>
  <c r="E7" i="9"/>
  <c r="E9" i="9"/>
  <c r="E10" i="9"/>
  <c r="E12" i="9"/>
  <c r="E13" i="9"/>
  <c r="E15" i="9"/>
  <c r="E16" i="9"/>
  <c r="E6" i="12"/>
  <c r="E7" i="12"/>
  <c r="E9" i="12"/>
  <c r="E10" i="12"/>
  <c r="E12" i="12"/>
  <c r="E13" i="12"/>
  <c r="E15" i="12"/>
  <c r="E6" i="5"/>
  <c r="E7" i="5"/>
  <c r="E8" i="5"/>
  <c r="E9" i="5"/>
  <c r="E10" i="5"/>
  <c r="E11" i="5"/>
  <c r="E12" i="5"/>
  <c r="E13" i="5"/>
  <c r="E14" i="5"/>
  <c r="E15" i="5"/>
  <c r="E16" i="5"/>
  <c r="E6" i="21"/>
  <c r="E7" i="21"/>
  <c r="E8" i="21"/>
  <c r="E9" i="21"/>
  <c r="E10" i="21"/>
  <c r="E6" i="2"/>
  <c r="E7" i="2"/>
  <c r="E8" i="2"/>
  <c r="E9" i="2"/>
  <c r="E10" i="2"/>
  <c r="E11" i="2"/>
  <c r="E13" i="2"/>
  <c r="E14" i="2"/>
  <c r="E15" i="2"/>
  <c r="E16" i="2"/>
  <c r="E6" i="10"/>
  <c r="E7" i="10"/>
  <c r="E9" i="10"/>
  <c r="E10" i="10"/>
  <c r="E12" i="10"/>
  <c r="E13" i="10"/>
  <c r="E15" i="10"/>
  <c r="E16" i="10"/>
  <c r="E6" i="6"/>
  <c r="E7" i="6"/>
  <c r="E8" i="6"/>
  <c r="E9" i="6"/>
  <c r="E10" i="6"/>
  <c r="E11" i="6"/>
  <c r="E12" i="6"/>
  <c r="E13" i="6"/>
  <c r="E14" i="6"/>
  <c r="E15" i="6"/>
  <c r="E16" i="6"/>
  <c r="E16" i="4"/>
  <c r="E15" i="4"/>
  <c r="E14" i="4"/>
  <c r="E13" i="4"/>
  <c r="E12" i="4"/>
  <c r="E11" i="4"/>
  <c r="E10" i="4"/>
  <c r="E9" i="4"/>
  <c r="E8" i="4"/>
  <c r="E7" i="4"/>
  <c r="E6" i="4"/>
  <c r="F17" i="15" l="1"/>
  <c r="F13" i="6"/>
  <c r="F9" i="4"/>
  <c r="F6" i="10"/>
  <c r="F8" i="21"/>
  <c r="F6" i="21"/>
  <c r="F14" i="21" s="1"/>
  <c r="F9" i="5"/>
  <c r="F6" i="12"/>
  <c r="F13" i="5"/>
  <c r="F6" i="5"/>
  <c r="F9" i="14"/>
  <c r="F6" i="4"/>
  <c r="F6" i="6"/>
  <c r="F13" i="2"/>
  <c r="F13" i="9"/>
  <c r="F6" i="9"/>
  <c r="F9" i="16"/>
  <c r="F13" i="4"/>
  <c r="F9" i="6"/>
  <c r="F6" i="2"/>
  <c r="F13" i="14"/>
  <c r="F9" i="10"/>
  <c r="F9" i="2"/>
  <c r="F9" i="12"/>
  <c r="F13" i="16"/>
  <c r="F13" i="10"/>
  <c r="F13" i="12"/>
  <c r="F9" i="9"/>
  <c r="F17" i="6" l="1"/>
  <c r="F17" i="16"/>
  <c r="F17" i="14"/>
  <c r="F17" i="10"/>
  <c r="F17" i="9"/>
  <c r="F17" i="4"/>
  <c r="F17" i="5"/>
  <c r="F17" i="12"/>
  <c r="F17" i="2"/>
  <c r="E17" i="8"/>
  <c r="E16" i="8"/>
  <c r="E14" i="8"/>
  <c r="E13" i="8"/>
  <c r="E11" i="8"/>
  <c r="E10" i="8"/>
  <c r="E8" i="8"/>
  <c r="E7" i="8"/>
  <c r="F11" i="22"/>
  <c r="F7" i="8" l="1"/>
  <c r="F10" i="8"/>
  <c r="F14" i="8"/>
  <c r="F18" i="8" l="1"/>
  <c r="E11" i="22"/>
  <c r="E10" i="22"/>
  <c r="E9" i="22"/>
  <c r="E8" i="22"/>
  <c r="E6" i="22"/>
  <c r="F11" i="20"/>
  <c r="F11" i="19"/>
  <c r="E11" i="20"/>
  <c r="E10" i="20"/>
  <c r="E9" i="20"/>
  <c r="E8" i="20"/>
  <c r="E7" i="20"/>
  <c r="E6" i="20"/>
  <c r="E17" i="17"/>
  <c r="E16" i="17"/>
  <c r="E14" i="17"/>
  <c r="E13" i="17"/>
  <c r="E11" i="17"/>
  <c r="E10" i="17"/>
  <c r="E8" i="17"/>
  <c r="E7" i="17"/>
  <c r="F8" i="20" l="1"/>
  <c r="F7" i="17"/>
  <c r="F6" i="20"/>
  <c r="F14" i="17"/>
  <c r="F8" i="22"/>
  <c r="F6" i="22"/>
  <c r="F12" i="20"/>
  <c r="F10" i="17"/>
  <c r="E17" i="13"/>
  <c r="E16" i="13"/>
  <c r="E14" i="13"/>
  <c r="E13" i="13"/>
  <c r="E11" i="13"/>
  <c r="E10" i="13"/>
  <c r="E8" i="13"/>
  <c r="E7" i="13"/>
  <c r="F12" i="22" l="1"/>
  <c r="F7" i="13"/>
  <c r="F18" i="17"/>
  <c r="F10" i="13"/>
  <c r="F14" i="13"/>
  <c r="E17" i="11"/>
  <c r="E16" i="11"/>
  <c r="E14" i="11"/>
  <c r="E13" i="11"/>
  <c r="E11" i="11"/>
  <c r="E10" i="11"/>
  <c r="E8" i="11"/>
  <c r="E7" i="11"/>
  <c r="E13" i="1"/>
  <c r="F14" i="11" l="1"/>
  <c r="F18" i="13"/>
  <c r="F10" i="11"/>
  <c r="F7" i="11"/>
  <c r="F18" i="11" l="1"/>
  <c r="E16" i="1"/>
  <c r="E15" i="1"/>
  <c r="E14" i="1"/>
  <c r="E12" i="1"/>
  <c r="E11" i="1"/>
  <c r="E10" i="1"/>
  <c r="E9" i="1"/>
  <c r="E8" i="1"/>
  <c r="E7" i="1"/>
  <c r="E6" i="1"/>
  <c r="F9" i="1" l="1"/>
  <c r="F13" i="1"/>
  <c r="F6" i="1"/>
  <c r="F17" i="1" l="1"/>
  <c r="E11" i="18" l="1"/>
  <c r="E10" i="18"/>
  <c r="E9" i="18"/>
  <c r="E8" i="18"/>
  <c r="E7" i="18"/>
  <c r="E6" i="18"/>
  <c r="E11" i="19"/>
  <c r="E10" i="19"/>
  <c r="E9" i="19"/>
  <c r="E8" i="19"/>
  <c r="E7" i="19"/>
  <c r="E6" i="19"/>
  <c r="F8" i="19" l="1"/>
  <c r="F6" i="19"/>
  <c r="F8" i="18"/>
  <c r="F6" i="18"/>
  <c r="E17" i="7"/>
  <c r="E16" i="7"/>
  <c r="E14" i="7"/>
  <c r="E13" i="7"/>
  <c r="E11" i="7"/>
  <c r="E10" i="7"/>
  <c r="E8" i="7"/>
  <c r="E7" i="7"/>
  <c r="F12" i="19" l="1"/>
  <c r="F7" i="7"/>
  <c r="F14" i="18"/>
  <c r="F14" i="7"/>
  <c r="F10" i="7"/>
  <c r="F18" i="7" l="1"/>
  <c r="E7" i="3"/>
  <c r="E6" i="3"/>
  <c r="E16" i="3" l="1"/>
  <c r="E15" i="3"/>
  <c r="E14" i="3"/>
  <c r="E11" i="3"/>
  <c r="E8" i="3" l="1"/>
  <c r="E13" i="3"/>
  <c r="F13" i="3" s="1"/>
  <c r="E12" i="3"/>
  <c r="E10" i="3"/>
  <c r="E9" i="3"/>
  <c r="F9" i="3" l="1"/>
  <c r="F6" i="3"/>
  <c r="F17" i="3" l="1"/>
</calcChain>
</file>

<file path=xl/sharedStrings.xml><?xml version="1.0" encoding="utf-8"?>
<sst xmlns="http://schemas.openxmlformats.org/spreadsheetml/2006/main" count="776" uniqueCount="188">
  <si>
    <t>Отчет по оценке эффективности реализации муниципальной программы</t>
  </si>
  <si>
    <t>Наименование комплексного критерия</t>
  </si>
  <si>
    <t>Наименование подкритерия</t>
  </si>
  <si>
    <t>Вес</t>
  </si>
  <si>
    <t>Балл</t>
  </si>
  <si>
    <t>Оценка по подкритерию</t>
  </si>
  <si>
    <t>Оценка по комплексному критерию</t>
  </si>
  <si>
    <t>Комментарии</t>
  </si>
  <si>
    <t xml:space="preserve">k1.1 степень достижения целевых значений показателей
</t>
  </si>
  <si>
    <t xml:space="preserve">k1.2 степень выполнения мероприятий муниципальной программы в отчетном году, в том числе предложенных заинтересованной общественностью
</t>
  </si>
  <si>
    <t xml:space="preserve">k1.3 степень достижения целевых значений показателей, включенных в проекты, в том числе региональные проекты, обеспечивающие достижение целей, показателей и результатов федеральных и национальных проектов
</t>
  </si>
  <si>
    <t>К1 «результативность муниципальной программы»
Z1=0,4</t>
  </si>
  <si>
    <t>К2 «эффективность механизма реализации муниципальной программы»
Z2=0,2</t>
  </si>
  <si>
    <t>К3 «обеспечение муниципальной программы»
Z3=0,4</t>
  </si>
  <si>
    <t>Итого</t>
  </si>
  <si>
    <t>1. Пояснения к оценке</t>
  </si>
  <si>
    <t>2. Выводы</t>
  </si>
  <si>
    <t>Группа С</t>
  </si>
  <si>
    <t>Общее количество мероприятий, выполненных в полном объеме, к общему количеству мероприятий, составило 100%</t>
  </si>
  <si>
    <t>В муниципальной программе отражен перечень возможных рисков при реализации муниципальной программы и мер по их преодолению</t>
  </si>
  <si>
    <t xml:space="preserve">k2.1 наличие идентифицированных и описанных проблем, в том числе неблагоприятных внешних факторов и рисков, влияющих на муниципальную программу; наличие и принятие определенных мер, направленных на смягчение влияния неблагоприятных внешних факторов
</t>
  </si>
  <si>
    <t xml:space="preserve">k2.2 взаимосвязь показателей и мероприятий муниципальной программы
</t>
  </si>
  <si>
    <t xml:space="preserve">k2.4 оценка полноты и своевременности корректировки муниципальной программы
</t>
  </si>
  <si>
    <t xml:space="preserve">k3.1 отношение общего фактического объема финансирования муниципальной программы к плановому уточненному объему
</t>
  </si>
  <si>
    <t>Согласно ранжированию муниципальных программ по группам исходя из параметров реализации, муниципальная программа относится к группе С (наличие в муниципальной программе только средств бюджета города Когалыма. Отсутствие мероприятий, реализуемых на принципах проектного управления, в том числе региональных проектов, обеспечивающих достижение целей, показателей и результатов федеральных проектов, реализуемых в составе муниципальной программы).</t>
  </si>
  <si>
    <t>Группа А</t>
  </si>
  <si>
    <t>k2.3 доля проектной части в муниципальной программе</t>
  </si>
  <si>
    <t xml:space="preserve">k3.2 отношение общего фактического объема финансирования проектов, в том числе региональных проектов, обеспечивающих достижение целей, показателей и результатов федеральных проектов, к плановому уточненному объему
</t>
  </si>
  <si>
    <t xml:space="preserve">k3.3 отношение объема привлеченных средств к общему объему финансирования муниципальной программы
</t>
  </si>
  <si>
    <t xml:space="preserve">k3.4 отношение общего фактического объема финансирования муниципальной программы за счет привлеченных средств к плановому общему объему финансирования за счет привлеченных средств
</t>
  </si>
  <si>
    <t>Согласно ранжированию муниципальных программ по группам исходя из параметров реализации, муниципальная программа относится к группе А (наличие в муниципальной программе мероприятий, реализуемых на принципах проектного управления, в том числе региональных проектов, обеспечивающих достижение целей, показателей и результатов федеральных проектов, реализуемых в составе муниципальной программы, наличие в муниципальной программе привлеченных средств за счет федерального бюджета, бюджета Ханты-Мансийского автономного округа – Югры и иных внебюджетных источников финансирования).</t>
  </si>
  <si>
    <t>Группа В</t>
  </si>
  <si>
    <t>В муниципальной программе отражен перечень возможных рисков при реализации муниципальной программы и мер по их преодолению.</t>
  </si>
  <si>
    <t>-</t>
  </si>
  <si>
    <t>Исполнение составило 100%.</t>
  </si>
  <si>
    <t>Согласно ранжированию муниципальных программ по группам исходя из параметров реализации, муниципальная программа относится к группе В (наличие в муниципальной программе привлеченных средств за счет федерального бюджета, бюджета Ханты-Мансийского автономного округа – Югры и иных внебюджетных источников финансирования).</t>
  </si>
  <si>
    <r>
      <t xml:space="preserve">Наименование муниципальной программы </t>
    </r>
    <r>
      <rPr>
        <b/>
        <u/>
        <sz val="13"/>
        <color theme="1"/>
        <rFont val="Times New Roman"/>
        <family val="1"/>
        <charset val="204"/>
      </rPr>
      <t>"Управление муниципальными финансами в городе Когалыме"</t>
    </r>
  </si>
  <si>
    <r>
      <t xml:space="preserve">Наименование муниципальной программы </t>
    </r>
    <r>
      <rPr>
        <b/>
        <u/>
        <sz val="13"/>
        <color theme="1"/>
        <rFont val="Times New Roman"/>
        <family val="1"/>
        <charset val="204"/>
      </rPr>
      <t>"Развитие агропромышленного комплекса и рынков сельскохозяйственной продукции, сырья и продовольствия в городе Когалыме"</t>
    </r>
  </si>
  <si>
    <r>
      <t xml:space="preserve">Наименование муниципальной программы </t>
    </r>
    <r>
      <rPr>
        <b/>
        <u/>
        <sz val="13"/>
        <color theme="1"/>
        <rFont val="Times New Roman"/>
        <family val="1"/>
        <charset val="204"/>
      </rPr>
      <t>"Развитие образования в городе Когалыме"</t>
    </r>
  </si>
  <si>
    <r>
      <t xml:space="preserve">Наименование муниципальной программы </t>
    </r>
    <r>
      <rPr>
        <b/>
        <u/>
        <sz val="13"/>
        <color theme="1"/>
        <rFont val="Times New Roman"/>
        <family val="1"/>
        <charset val="204"/>
      </rPr>
      <t>"Укрепление межнационального и межконфессионального согласия, профилактика экстремизма и терроризма в городе Когалыме"</t>
    </r>
  </si>
  <si>
    <t>Общее количество мероприятий, выполненных в полном объеме, к общему количеству мероприятий, составило 100%.</t>
  </si>
  <si>
    <t>Исполнение по муниципальной программе по итогам года составило 100%</t>
  </si>
  <si>
    <r>
      <t xml:space="preserve">Наименование муниципальной программы </t>
    </r>
    <r>
      <rPr>
        <b/>
        <u/>
        <sz val="13"/>
        <color theme="1"/>
        <rFont val="Times New Roman"/>
        <family val="1"/>
        <charset val="204"/>
      </rPr>
      <t>"Развитие физической культуры и спорта в городе Когалыме"</t>
    </r>
  </si>
  <si>
    <r>
      <t xml:space="preserve">Наименование муниципальной программы </t>
    </r>
    <r>
      <rPr>
        <b/>
        <u/>
        <sz val="13"/>
        <color theme="1"/>
        <rFont val="Times New Roman"/>
        <family val="1"/>
        <charset val="204"/>
      </rPr>
      <t>"Управление муниципальным имуществом города Когалыма"</t>
    </r>
  </si>
  <si>
    <t>Исполнение по муниципальной программе по итогам года составило 95,3%.</t>
  </si>
  <si>
    <r>
      <t xml:space="preserve">Наименование муниципальной программы </t>
    </r>
    <r>
      <rPr>
        <b/>
        <u/>
        <sz val="13"/>
        <color theme="1"/>
        <rFont val="Times New Roman"/>
        <family val="1"/>
        <charset val="204"/>
      </rPr>
      <t>"Содействие занятости населения города Когалыма"</t>
    </r>
  </si>
  <si>
    <r>
      <t xml:space="preserve">Наименование муниципальной программы </t>
    </r>
    <r>
      <rPr>
        <b/>
        <u/>
        <sz val="13"/>
        <color theme="1"/>
        <rFont val="Times New Roman"/>
        <family val="1"/>
        <charset val="204"/>
      </rPr>
      <t>"Социальное и демографическое развитие города Когалыма"</t>
    </r>
  </si>
  <si>
    <r>
      <t xml:space="preserve">Наименование муниципальной программы </t>
    </r>
    <r>
      <rPr>
        <b/>
        <u/>
        <sz val="13"/>
        <color theme="1"/>
        <rFont val="Times New Roman"/>
        <family val="1"/>
        <charset val="204"/>
      </rPr>
      <t>"Доступная среда города Когалыма"</t>
    </r>
  </si>
  <si>
    <r>
      <t xml:space="preserve">Наименование муниципальной программы </t>
    </r>
    <r>
      <rPr>
        <b/>
        <u/>
        <sz val="13"/>
        <color theme="1"/>
        <rFont val="Times New Roman"/>
        <family val="1"/>
        <charset val="204"/>
      </rPr>
      <t>"Развитие институтов гражданского общества города Когалыма"</t>
    </r>
  </si>
  <si>
    <r>
      <t xml:space="preserve">Наименование муниципальной программы </t>
    </r>
    <r>
      <rPr>
        <b/>
        <u/>
        <sz val="13"/>
        <color theme="1"/>
        <rFont val="Times New Roman"/>
        <family val="1"/>
        <charset val="204"/>
      </rPr>
      <t>"Культурное пространство города Когалыма"</t>
    </r>
  </si>
  <si>
    <t>Среднее арифметическое значение степени достижения показателей составило 100%</t>
  </si>
  <si>
    <t>Наименование муниципальной программы "Профилактика правонарушений и обеспечение отдельных прав граждан в городе Когалыме"</t>
  </si>
  <si>
    <t>Исполнение составило 100%</t>
  </si>
  <si>
    <t>Объем привлеченных средств составил 83,8% к общему объему финансирования муниципальной программы</t>
  </si>
  <si>
    <t>Исполнение по муниципальной программе по итогам года составило 84,5%</t>
  </si>
  <si>
    <t>Общее количество мероприятий, выполненных в полном объеме, к общему количеству мероприятий, составило 66,7%</t>
  </si>
  <si>
    <t>Наименование муниципальной программы "Развитие жилищно-коммунального комплекса и повышение энергетической эффективности в городе Когалыме"</t>
  </si>
  <si>
    <r>
      <t xml:space="preserve">Наименование муниципальной программы </t>
    </r>
    <r>
      <rPr>
        <b/>
        <u/>
        <sz val="13"/>
        <color theme="1"/>
        <rFont val="Times New Roman"/>
        <family val="1"/>
        <charset val="204"/>
      </rPr>
      <t>"Развитие жилищной сферы города Когалыма"</t>
    </r>
  </si>
  <si>
    <r>
      <t xml:space="preserve">Наименование муниципальной программы </t>
    </r>
    <r>
      <rPr>
        <b/>
        <u/>
        <sz val="13"/>
        <color theme="1"/>
        <rFont val="Times New Roman"/>
        <family val="1"/>
        <charset val="204"/>
      </rPr>
      <t>"Социально-экономическое развитие и инвестиции муниципального образования город Когалым"</t>
    </r>
  </si>
  <si>
    <r>
      <t xml:space="preserve">Наименование муниципальной программы </t>
    </r>
    <r>
      <rPr>
        <b/>
        <u/>
        <sz val="13"/>
        <color theme="1"/>
        <rFont val="Times New Roman"/>
        <family val="1"/>
        <charset val="204"/>
      </rPr>
      <t>"Экологическая безопасность города Когалыма"</t>
    </r>
  </si>
  <si>
    <r>
      <t xml:space="preserve">Наименование муниципальной программы </t>
    </r>
    <r>
      <rPr>
        <b/>
        <u/>
        <sz val="13"/>
        <color theme="1"/>
        <rFont val="Times New Roman"/>
        <family val="1"/>
        <charset val="204"/>
      </rPr>
      <t>"Формирование комфортной городской среды в городе Когалыме"</t>
    </r>
  </si>
  <si>
    <r>
      <t xml:space="preserve">Наименование муниципальной программы </t>
    </r>
    <r>
      <rPr>
        <b/>
        <u/>
        <sz val="13"/>
        <color theme="1"/>
        <rFont val="Times New Roman"/>
        <family val="1"/>
        <charset val="204"/>
      </rPr>
      <t>"Развитие транспортной системы города Когалыма"</t>
    </r>
  </si>
  <si>
    <r>
      <t xml:space="preserve">Наименование муниципальной программы </t>
    </r>
    <r>
      <rPr>
        <b/>
        <u/>
        <sz val="13"/>
        <color theme="1"/>
        <rFont val="Times New Roman"/>
        <family val="1"/>
        <charset val="204"/>
      </rPr>
      <t>"Развитие муниципальной службы и резерва управленческих кадров
 в муниципальном образовании городской округ город Когалым"</t>
    </r>
  </si>
  <si>
    <t xml:space="preserve">Значение бальной интегральной оценки составило 7,0. Эффективность реализации муниципальной программы оценивается как "удовлетворительная". </t>
  </si>
  <si>
    <r>
      <t xml:space="preserve">Наименование муниципальной программы </t>
    </r>
    <r>
      <rPr>
        <b/>
        <u/>
        <sz val="13"/>
        <color theme="1"/>
        <rFont val="Times New Roman"/>
        <family val="1"/>
        <charset val="204"/>
      </rPr>
      <t>"Содержание объектов городского хозяйства и инженерной инфраструктуры в городе Когалыме"</t>
    </r>
  </si>
  <si>
    <r>
      <t xml:space="preserve">Наименование муниципальной программы </t>
    </r>
    <r>
      <rPr>
        <b/>
        <u/>
        <sz val="13"/>
        <color theme="1"/>
        <rFont val="Times New Roman"/>
        <family val="1"/>
        <charset val="204"/>
      </rPr>
      <t>"Безопасность жизнедеятельности населения города Когалыма"</t>
    </r>
  </si>
  <si>
    <t>рекомендации</t>
  </si>
  <si>
    <t>Исполнение по муниципальной программе по итогам года составило 98,6%</t>
  </si>
  <si>
    <t>Объем привлеченных средств составил 9,2% к общему объему финансирования муниципальной программы</t>
  </si>
  <si>
    <t>Значение бальной интегральной оценки составило 9,1. Эффективность реализации муниципальной программы оценивается как "умеренно эффективная". Ответственному исполнителю рекомендовано сохранить прежний уровень финансирования муниципальной программы в очередном финансовом году, а также усилить контроль за использованием бюджетных средств соисполнителями муниципальной программы, своевременно принимать меры.</t>
  </si>
  <si>
    <t>Исполнение по муниципальной программе по итогам года составило 98,2%</t>
  </si>
  <si>
    <t>Объем привлеченных средств составил 29,8% к общему объему финансирования муниципальной программы</t>
  </si>
  <si>
    <t>Общее количество мероприятий, выполненных в полном объеме, к общему количеству мероприятий, составило 60,0%</t>
  </si>
  <si>
    <t>Исполнение по муниципальной программе по итогам года составило 94,5%</t>
  </si>
  <si>
    <t>Объем привлеченных средств составил 5,4% к общему объему финансирования муниципальной программы</t>
  </si>
  <si>
    <t>Исполнение составило 99,9%</t>
  </si>
  <si>
    <t>Общее количество мероприятий, выполненных в полном объеме, к общему количеству мероприятий, составило 100,0%.</t>
  </si>
  <si>
    <t>Среднее арифметическое значение степени достижения показателей составило 89,0%</t>
  </si>
  <si>
    <t>Доля финансового обеспечения мероприятий, реализуемых на принципах проектного управления в общем объеме финансового обеспечения муниципальной программы составила 5,8%.</t>
  </si>
  <si>
    <t>Исполнение по муниципальной программе по итогам года составило 97,9%</t>
  </si>
  <si>
    <t>Объем привлеченных средств составил 29,0% к общему объему финансирования муниципальной программы</t>
  </si>
  <si>
    <t xml:space="preserve">Значение бальной интегральной оценки составило 7,1. Эффективность реализации муниципальной программы оценивается как "удовлетворительная". Ответственному исполнителю при условии достижения плановых значений целевых показателей и экономии бюджетных средств, в результате проведения электронных торгов, своевременно осуществлять перераспределение или закрытие бюджетных средств. </t>
  </si>
  <si>
    <t>Среднее арифметическое значение степени достижения показателей составило 100%.</t>
  </si>
  <si>
    <t>Общее количество мероприятий, выполненных в полном объеме, к общему количеству мероприятий, составило 66,6%.</t>
  </si>
  <si>
    <t>Исполнение по муниципальной программе по итогам года составило 94,6%</t>
  </si>
  <si>
    <t>В муниципальной программе отражен перечень возможных рисков при реализации муниципальной программы.</t>
  </si>
  <si>
    <t>Среднее арифметическое значение степени достижения показателей составило 99,3%</t>
  </si>
  <si>
    <r>
      <rPr>
        <sz val="11"/>
        <rFont val="Times New Roman"/>
        <family val="1"/>
        <charset val="204"/>
      </rPr>
      <t>Значение бальной интегральной оценки составило 8,2. Эффективность реализации муниципальной программы оценивается как "умеренно эффективная". Ответственному исполнителю рекомендовано сохранить прежний уровень финансирования муниципальной программы в очередном финансовом году, а также проводить мониторинг достижения целевых показателей с целью своевременной корректировки значений целевых показателей.</t>
    </r>
    <r>
      <rPr>
        <sz val="11"/>
        <color rgb="FFFF0000"/>
        <rFont val="Times New Roman"/>
        <family val="1"/>
        <charset val="204"/>
      </rPr>
      <t xml:space="preserve">
</t>
    </r>
  </si>
  <si>
    <t>Среднее арифметическое значение степени достижения показателей составило 100,6%</t>
  </si>
  <si>
    <t>Из 7 основных мероприятий муниципальной программы более чем на 95% выполнено 4.</t>
  </si>
  <si>
    <t>Исполнение по муниципальной программе по итогам года составило 94,8%.</t>
  </si>
  <si>
    <t>Исполнение составило 96,0%.</t>
  </si>
  <si>
    <t xml:space="preserve">Значение бальной интегральной оценки составило 6,9. Эффективность реализации муниципальной программы оценивается как "удовлетворительная". Управление экономики рекомендует сохранить уровень финансирования муниципальной программы в очередном финансовом году при условии её корректировки по обозначенным замечаниям в сводном годовом докладе по оценке эффективности реализации муниципальных программ за 2020 год.
</t>
  </si>
  <si>
    <t xml:space="preserve">Значение бальной интегральной оценки составило 9,7. Эффективность реализации муниципальной программы оценивается как "эффективная".  Муниципальная программа направлена на создание благоприятных условий для жизнедеятельности инвалидов и других маломобильных групп населения, обеспечивающих равные возможности доступа к объектам и услугам социальной инфраструктуры города Когалыма. </t>
  </si>
  <si>
    <t>Общее количество мероприятий, выполненных в полном объеме, к общему количеству мероприятий, составило 61,5%</t>
  </si>
  <si>
    <t>8/13</t>
  </si>
  <si>
    <t>Исполнение по муниципальной программе по итогам года составило 98,2%.</t>
  </si>
  <si>
    <t>Исполнение составило 98,8%.</t>
  </si>
  <si>
    <t>Доля финансового обеспечения мероприятий, реализуемых на принципах проектного управления в общем объеме финансового обеспечения муниципальной программы составила 17,7%.</t>
  </si>
  <si>
    <t>Исполнение составило 97,5%.</t>
  </si>
  <si>
    <t xml:space="preserve">Значение бальной интегральной оценки составило 7,1. Эффективность реализации муниципальной программы оценивается как "удовлетворительная". Управление экономики рекомендует сохранить уровень финансирования муниципальной программы в очередном финансовом году при условии ее корректировки по обозначенным замечаниям указанным в сводном годовом докладе по оценке эффективности реализации муниципальных программ за 2020 год.
</t>
  </si>
  <si>
    <t>Среднее арифметическое значение степени достижения показателей составило 88,9%</t>
  </si>
  <si>
    <t>Средне арифметическое значение степени достижения целевых показателей, включенных в национальные проекты, в том числе региональные - 133,2%.</t>
  </si>
  <si>
    <t>14 показателей</t>
  </si>
  <si>
    <t xml:space="preserve">Показатели предусмотренные к достижению в рамках мероприятий, реализуемых на принципах проектного управления достигнуты в 100% объеме, без привлечения финасновых средств, за счет волонтерского движения. </t>
  </si>
  <si>
    <t>Объем привлеченных средств составил 10,3% к общему объему финансирования муниципальной программы</t>
  </si>
  <si>
    <t>Среднее арифметическое значение степени достижения показателей составило 111,6%</t>
  </si>
  <si>
    <t>Общее количество мероприятий, выполненных в полном объеме, к общему количеству мероприятий, составило 66,7%.</t>
  </si>
  <si>
    <t>Доля финансового обеспечения мероприятий, реализуемых на принципах проектного управления в общем объеме финансового обеспечения муниципальной программы составила 21,8%.</t>
  </si>
  <si>
    <t>Среднее арифметическое значение степени достижения показателей составило 100,9%</t>
  </si>
  <si>
    <t>В муниципальной программе 2 основных мероприятия, выполненние которых в 2020 году  ниже 95%</t>
  </si>
  <si>
    <t>Доля финансового обеспечения мероприятий, реализуемых на принципах проектного управления в общем объеме финансового обеспечения муниципальной программы составила 55%.</t>
  </si>
  <si>
    <t>Исполнение по муниципальной программе по итогам года составило 92,7%</t>
  </si>
  <si>
    <t>Исполнение составило 92,3%</t>
  </si>
  <si>
    <t>Объем привлеченных средств составил 65,8% к общему объему финансирования муниципальной программы</t>
  </si>
  <si>
    <t>Исполнение составило 94,9%</t>
  </si>
  <si>
    <t>Исполнение по муниципальной программе по итогам года составило 95,6%.</t>
  </si>
  <si>
    <t>Объем привлеченных средств составил 22,1% к общему объему финансирования муниципальной программы.</t>
  </si>
  <si>
    <t xml:space="preserve">Значение бальной интегральной оценки составило 7,7. Эффективность реализации муниципальной программы оценивается как "удовлетворительная", управление экономики рекомендует сохранить уровень финансирования муниципальной программы в очередном финансовом году при условии её корректировки по обозначенным замечаниям. Мероприятия муниципальной программы направлены на создание условий, обеспечивающих гражданам города Когалыма возможность для систематических занятий физической культурой и спортом. </t>
  </si>
  <si>
    <t xml:space="preserve">Значение бальной интегральной оценки составило 7. Эффективность реализации муниципальной программы оценивается как "удовлетворительная".  Ответственному исполнителю рекомендовано более тщательно осуществлять планирование расходов на реализацию мероприятий ввиду наличия экономии по программным мероприятиям, усилить контроль за использованием бюджетных средств, предусмотренных на выполнение работ, услуг подрядными организациями, следить за сроками выполнения работ, при необходимости своевременно принимать меры. 
</t>
  </si>
  <si>
    <t>Исполнение составило 100,0%.</t>
  </si>
  <si>
    <t>Среднее арифметическое значение степени достижения показателей составило 124,8%.</t>
  </si>
  <si>
    <t>В рамках регионального проекта "Спорт - норма жизни" предусмотрено достижение двух целевых показателей. В среднем достижение составило 106,4%.</t>
  </si>
  <si>
    <t>Исполнение по муниципальной программе по итогам года составило 99,2%</t>
  </si>
  <si>
    <t>Среднее арифметическое значение степени достижения показателей составило 106,4%</t>
  </si>
  <si>
    <t>Среднее арифметическое значение степени достижения показателей составило 126,9%</t>
  </si>
  <si>
    <t>Все 3 основных мероприятия муниципальной программы выполнены на 66,7%.</t>
  </si>
  <si>
    <t>Объем привлеченных средств составил 64,9% к общему объему финансирования муниципальной программы.</t>
  </si>
  <si>
    <t xml:space="preserve">Значение бальной интегральной оценки составило 7,0. Эффективность реализации муниципальной программы оценивается как "удовлетворительная". Мероприятия муниципальной программы направлены на создание условий для устойчивого развития агропромышленного комплекса, повышение конкурентоспособности сельскохозяйственной продукции, произведенной в городе Когалыме. Управление экономики рекомендует сохранить уровень финансирования муниципальной программы в очередном финансовом году при условии её корректировки по обозначенным замечаниям.
</t>
  </si>
  <si>
    <t>Среднее арифметическое значение степени достижения показателей составило 102,8%</t>
  </si>
  <si>
    <t>Из 3 основных мероприятий муниципальной программы более чем на 95% выполнено 1.</t>
  </si>
  <si>
    <t>Исполнение по муниципальной программе по итогам года составило 94,2%.</t>
  </si>
  <si>
    <t>Исполнение составило 76,5%.</t>
  </si>
  <si>
    <t>Среднее арифметическое значение степени достижения показателей составило 90,95%</t>
  </si>
  <si>
    <t>Из 9 основных мероприятий муниципальной программы более чем на 95,0% выполнено 8.</t>
  </si>
  <si>
    <t>Исполнение по муниципальной программе по итогам года составило 97,2%.</t>
  </si>
  <si>
    <t>Объем привлеченных средств составил 2,0% к общему объему финансирования муниципальной программы.</t>
  </si>
  <si>
    <t>Исполнение составило 48,0%.</t>
  </si>
  <si>
    <t>Значение бальной интегральной оценки составило 10. Эффективность реализации муниципальной программы оценивается как "эффективная". 
Муниципальная программа направлена на обеспечение сбалансированности, устойчивости бюджета города, создание условий для качественной организации бюджетного процесса в городе Когалыме. Управление экономики рекомендует сохранить прежний уровень финансирования муниципальной программы.</t>
  </si>
  <si>
    <t>Объем привлеченных средств составил 53,0% к общему объему финансирования муниципальной программы.</t>
  </si>
  <si>
    <t>Исполнение по муниципальной программе по итогам года составило 80,8%.</t>
  </si>
  <si>
    <t>Исполнение составило 97,0%.</t>
  </si>
  <si>
    <t>Среднее арифметическое значение степени достижения 4 показателей составило 96,0%.</t>
  </si>
  <si>
    <t>Значение бальной интегральной оценки составило 7,2. Эффективность реализации муниципальной программы оценивается как "удовлетворительная". Мероприятия муниципальной программы будут способствовать сдерживанию роста безработицы и снижению напряжённости на рынке труда города Когалыма, совершенствованию управления охраной труда в городе КогалымУправление экономики рекомендует сохранить уровень финансирования муниципальной программы в очередном финансовом году при условии её корректировки по обозначенным замечаниям.</t>
  </si>
  <si>
    <t>Среднее арифметическое значение степени достижения показателей составило 105,6%</t>
  </si>
  <si>
    <t>Из 7 основных мероприятий муниципальной программы выполнено 5 или 71,4%.</t>
  </si>
  <si>
    <t>Исполнение по муниципальной программе по итогам года составило 85,7%</t>
  </si>
  <si>
    <t>Объем привлеченных средств составил 6,2% к общему объему финансирования муниципальной программы.</t>
  </si>
  <si>
    <t>Исполнение составило 0,0%, т.к. денежные средства бюджета автономного округа доведены в конце декабря 2020 года. Освоение запланировано на 1 квартал 2021 года.</t>
  </si>
  <si>
    <t>Значение бальной интегральной оценки составило 7,2. Эффективность реализации муниципальной программы оценивается как "удовлетворительная". Управление экономики рекомендует сохранить уровень финансирования муниципальной программы в очередном финансовом году при условии её корректировки по обозначенным замечаниям.</t>
  </si>
  <si>
    <t>Доля финансового обеспечения мероприятий, реализуемых на принципах проектного управления в общем объеме финансового обеспечения муниципальной программы составила 0,0% (без финансирования). При этом показатель достигнут.</t>
  </si>
  <si>
    <t>Среднее арифметическое значение степени достижения показателей составило 112,5%.</t>
  </si>
  <si>
    <t>Общее количество мероприятий, выполненных в полном объеме, к общему количеству мероприятий, составило 54,5%.</t>
  </si>
  <si>
    <t>Среднее арифметическое значение степени достижения показателей составило 204,8%.</t>
  </si>
  <si>
    <t>Исполнение по муниципальной программе по итогам года составило 87,5%.</t>
  </si>
  <si>
    <t>В отчетном периоде были допущены нарушения сроков корректировки муниципальной программы.</t>
  </si>
  <si>
    <t>Без финансирования.</t>
  </si>
  <si>
    <t>Исполнение составило 85,6%.</t>
  </si>
  <si>
    <t>Объем привлеченных средств составил 83,2% к общему объему финансирования муниципальной программы.</t>
  </si>
  <si>
    <t>Общее количество мероприятий, выполненных в полном объеме, к общему количеству мероприятий, составило 72,7%</t>
  </si>
  <si>
    <t>Исполнение по муниципальной программе по итогам года составило 92,9%</t>
  </si>
  <si>
    <t>k3.3 отношение объема привлеченных средств к общему объему финансирования муниципальной программы</t>
  </si>
  <si>
    <t>k3.4 отношение общего фактического объема финансирования муниципальной программы за счет привлеченных средств к плановому общему объему финансирования за счет привлеченных средств</t>
  </si>
  <si>
    <t>Объем привлеченных средств составил 14,9% к общему объему финансирования муниципальной программы.</t>
  </si>
  <si>
    <t>Объем привлеченных средств составил 76,0% к общему объему финансирования муниципальной программы.</t>
  </si>
  <si>
    <t>Объем привлеченных средств составил 18,0% к общему объему финансирования муниципальной программы</t>
  </si>
  <si>
    <t>Объем привлеченных средств составил 5,4% к общему объему финансирования муниципальной программы.</t>
  </si>
  <si>
    <t>Объем привлеченных средств составил 94,5% к общему объему финансирования муниципальной программы.</t>
  </si>
  <si>
    <t>Значение бальной интегральной оценки составило 9,4. Эффективность реализации муниципальной программы оценивается как "умеренно эффективная". Муниципальная программа направлена на укрепление единства народов Российской Федерации, проживающих на территории города Когалыма, профилактику экстремизма на национальной и религиозной почве, а также участие в профилактике терроризма. Управление экономики рекомендует сохранить прежний уровень финансирования муниципальной программы.</t>
  </si>
  <si>
    <t>Среднее арифметическое значение степени достижения показателей составило 81%</t>
  </si>
  <si>
    <t>Общее количество мероприятий, выполненных в полном объеме, к общему количеству мероприятий, составило 33,3%</t>
  </si>
  <si>
    <t>Исполнение по муниципальной программе по итогам года составило 76,9%</t>
  </si>
  <si>
    <t>Объем привлеченных средств составил 90,2% к общему объему финансирования муниципальной программы</t>
  </si>
  <si>
    <t>Исполнение составило 84,1%</t>
  </si>
  <si>
    <t>Значение бальной интегральной оценки составило 5,2. Эффективность реализации муниципальной программы оценивается как "неудовлетворительная". Ответственному исполнителю рекомендовано усилить контроль за использованием бюджетных средств, предусмотренных на выполнение работ, услуг подрядными организациями, обеспечить исполнение муниципальных контрактов со сроком реализации в 2021 году.</t>
  </si>
  <si>
    <t>Среднее арифметическое значение степени достижения показателей составило 94,35%</t>
  </si>
  <si>
    <t>Исполнение составило 99,58%</t>
  </si>
  <si>
    <t>Значение бальной интегральной оценки составило 6,0. Эффективность реализации муниципальной программы оценивается как "удовлетворительная". Ответственному исполнителю рекомендовано сохранить уровень финансирования муниципальной программы в очередном финансовом году при услловии ее корректировки по обозначенным замечаниям.</t>
  </si>
  <si>
    <t xml:space="preserve">Значение бальной интегральной оценки составило 9,0. Эффективность реализации муниципальной программы оценивается как "умеренно эффективная". Муниципальная программа направлена на комплексное решение проблем благоустройства и санитарного содержания территории города Когалыма, повышение уровня внешнего благоустройства. Управление экономики рекомендует сохранить прежний уровень финансирования муниципальной программы в очередном финансовом году. </t>
  </si>
  <si>
    <t>Среднее арифметическое значение степени достижения показателей составило 100,1%.</t>
  </si>
  <si>
    <t>Исполнение по муниципальной программе по итогам года составило 100%.</t>
  </si>
  <si>
    <t xml:space="preserve">Значение бальной интегральной оценки составило 6,5. Эффективность реализации муниципальной программы оценивается как "удовлетворительная". Муниципальная программа направлена на укрепление единого культурного пространства города Когалыма, создание комфортных условий и равных возможностей доступа населения к культурным ценностям, а также развитие туризма в городе Когалыме. Управление экономики рекомендует сохранить уровень финансирования муниципальной программы в очередном финансовом году при условии её корректировки по обозначенным замечаниям.
</t>
  </si>
  <si>
    <t>Значение бальной интегральной оценки составило 6,9. Эффективность реализации муниципальной программы оценивается как "удовлетворительная". Управление экономики рекомендует сохранить уровень финансирования муниципальной программы в очередном финансовом году при условии её корректировки по обозначенным замечаниям.</t>
  </si>
  <si>
    <t>Среднее арифметическое значение степени достижения показателей составило 120,8%.</t>
  </si>
  <si>
    <t>Значение бальной интегральной оценки составило 6,0. Эффективность реализации муниципальной программы оценивается как "удовлетворительная". Ответственному исполнителю рекомендовано сохранить уровень финансирования муниципальной программы в очередном финансовом году при условии её корректировки по обозначенным замечаниям.</t>
  </si>
  <si>
    <t xml:space="preserve">Значение бальной интегральной оценки составило 9,0. Эффективность реализации муниципальной программы оценивается как "умеренно эффективная". Ответственному исполнителю рекомендовано сохранить прежний уровень финансирования муниципальной программы в очередном финансовом году. Мероприятия муниципальной программы направлены на обеспечение экологической безопасности города Когалыма, снижение негативного воздействие на окружающую среду отходами производства и потребления.
</t>
  </si>
  <si>
    <r>
      <rPr>
        <sz val="11"/>
        <rFont val="Times New Roman"/>
        <family val="1"/>
        <charset val="204"/>
      </rPr>
      <t>Значение бальной интегральной оценки составило 6,0. Эффективность реализации муниципальной программы оценивается как "удовлетворительная".</t>
    </r>
    <r>
      <rPr>
        <sz val="11"/>
        <color rgb="FFFF0000"/>
        <rFont val="Times New Roman"/>
        <family val="1"/>
        <charset val="204"/>
      </rPr>
      <t xml:space="preserve"> </t>
    </r>
    <r>
      <rPr>
        <sz val="11"/>
        <rFont val="Times New Roman"/>
        <family val="1"/>
        <charset val="204"/>
      </rPr>
      <t>Управление экономики рекомендует обеспечить исполнение программных мероприятий и активизировать работу по привлечению иных источников денежных средств на софинансирование муниципальных контрактов.</t>
    </r>
    <r>
      <rPr>
        <sz val="11"/>
        <color rgb="FFFF0000"/>
        <rFont val="Times New Roman"/>
        <family val="1"/>
        <charset val="204"/>
      </rPr>
      <t xml:space="preserve">
</t>
    </r>
  </si>
  <si>
    <t>Согласно ранжированию муниципальных программ по группам исходя из параметров реализации, муниципальная программа относится к группе В (наличие в муниципальной программе иных внебюджетных источников финансирования).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</si>
</sst>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theme="1"/>
      <name val="Calibri"/>
      <family val="2"/>
      <scheme val="minor"/>
    </font>
    <font>
      <sz val="11"/>
      <color theme="1"/>
      <name val="Times New Roman"/>
      <family val="1"/>
      <charset val="204"/>
    </font>
    <font>
      <b/>
      <sz val="11"/>
      <color theme="1"/>
      <name val="Times New Roman"/>
      <family val="1"/>
      <charset val="204"/>
    </font>
    <font>
      <b/>
      <sz val="13"/>
      <color theme="1"/>
      <name val="Times New Roman"/>
      <family val="1"/>
      <charset val="204"/>
    </font>
    <font>
      <sz val="13"/>
      <color theme="1"/>
      <name val="Times New Roman"/>
      <family val="1"/>
      <charset val="204"/>
    </font>
    <font>
      <sz val="11"/>
      <name val="Times New Roman"/>
      <family val="1"/>
      <charset val="204"/>
    </font>
    <font>
      <sz val="11"/>
      <color rgb="FFFF0000"/>
      <name val="Times New Roman"/>
      <family val="1"/>
      <charset val="204"/>
    </font>
    <font>
      <b/>
      <u/>
      <sz val="13"/>
      <color theme="1"/>
      <name val="Times New Roman"/>
      <family val="1"/>
      <charset val="204"/>
    </font>
    <font>
      <b/>
      <sz val="11"/>
      <name val="Times New Roman"/>
      <family val="1"/>
      <charset val="204"/>
    </font>
    <font>
      <b/>
      <sz val="11"/>
      <color rgb="FFFF0000"/>
      <name val="Times New Roman"/>
      <family val="1"/>
      <charset val="204"/>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30">
    <xf numFmtId="0" fontId="0" fillId="0" borderId="0" xfId="0"/>
    <xf numFmtId="0" fontId="1" fillId="0" borderId="0" xfId="0" applyFont="1"/>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2" fillId="2" borderId="1" xfId="0" applyFont="1" applyFill="1" applyBorder="1"/>
    <xf numFmtId="0" fontId="1" fillId="2" borderId="1" xfId="0" applyFont="1" applyFill="1" applyBorder="1"/>
    <xf numFmtId="0" fontId="1" fillId="0" borderId="1" xfId="0" applyFont="1" applyBorder="1" applyAlignment="1">
      <alignment vertical="top" wrapText="1"/>
    </xf>
    <xf numFmtId="0" fontId="5" fillId="0" borderId="1" xfId="0" applyFont="1" applyBorder="1" applyAlignment="1">
      <alignment horizontal="center" vertical="center"/>
    </xf>
    <xf numFmtId="0" fontId="5" fillId="0" borderId="1" xfId="0" applyFont="1" applyBorder="1" applyAlignment="1">
      <alignment horizontal="justify" vertical="top" wrapText="1"/>
    </xf>
    <xf numFmtId="0" fontId="6" fillId="0" borderId="1" xfId="0" applyFont="1" applyBorder="1" applyAlignment="1">
      <alignment horizontal="justify" vertical="top"/>
    </xf>
    <xf numFmtId="0" fontId="1" fillId="0" borderId="1" xfId="0" applyFont="1" applyBorder="1" applyAlignment="1">
      <alignment horizontal="center" vertical="center" wrapText="1"/>
    </xf>
    <xf numFmtId="49" fontId="1" fillId="0" borderId="0" xfId="0" applyNumberFormat="1" applyFont="1"/>
    <xf numFmtId="0" fontId="1" fillId="0" borderId="1" xfId="0" applyFont="1" applyBorder="1" applyAlignment="1">
      <alignment vertical="center"/>
    </xf>
    <xf numFmtId="0" fontId="6" fillId="0" borderId="1" xfId="0" applyFont="1" applyBorder="1" applyAlignment="1">
      <alignment horizontal="justify" vertical="top" wrapText="1"/>
    </xf>
    <xf numFmtId="10" fontId="6" fillId="0" borderId="1" xfId="0" applyNumberFormat="1" applyFont="1" applyBorder="1" applyAlignment="1">
      <alignment horizontal="justify" vertical="top"/>
    </xf>
    <xf numFmtId="0" fontId="1"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vertical="top"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Border="1"/>
    <xf numFmtId="0" fontId="1"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5" fillId="3" borderId="1" xfId="0" applyFont="1" applyFill="1" applyBorder="1" applyAlignment="1">
      <alignment horizontal="center" vertical="center"/>
    </xf>
    <xf numFmtId="10" fontId="1" fillId="3" borderId="1" xfId="0" applyNumberFormat="1" applyFont="1" applyFill="1" applyBorder="1" applyAlignment="1">
      <alignment horizontal="justify" vertical="top"/>
    </xf>
    <xf numFmtId="0" fontId="1" fillId="0" borderId="1" xfId="0" applyFont="1" applyFill="1" applyBorder="1" applyAlignment="1">
      <alignment vertical="top" wrapText="1"/>
    </xf>
    <xf numFmtId="0" fontId="1" fillId="5" borderId="1" xfId="0" applyFont="1" applyFill="1" applyBorder="1" applyAlignment="1">
      <alignment horizontal="center" vertical="center"/>
    </xf>
    <xf numFmtId="0" fontId="1" fillId="5" borderId="1" xfId="0" applyFont="1" applyFill="1" applyBorder="1" applyAlignment="1">
      <alignment vertical="top" wrapText="1"/>
    </xf>
    <xf numFmtId="0" fontId="1" fillId="3" borderId="1" xfId="0" applyFont="1" applyFill="1" applyBorder="1" applyAlignment="1">
      <alignment vertical="top" wrapText="1"/>
    </xf>
    <xf numFmtId="0" fontId="5" fillId="3" borderId="1" xfId="0" applyFont="1" applyFill="1" applyBorder="1" applyAlignment="1">
      <alignment vertical="top" wrapText="1"/>
    </xf>
    <xf numFmtId="0" fontId="1" fillId="4" borderId="1" xfId="0" applyFont="1" applyFill="1" applyBorder="1" applyAlignment="1">
      <alignment horizontal="center" vertical="center"/>
    </xf>
    <xf numFmtId="0" fontId="1" fillId="4" borderId="1" xfId="0" applyFont="1" applyFill="1" applyBorder="1" applyAlignment="1">
      <alignment horizontal="justify" vertical="top" wrapText="1"/>
    </xf>
    <xf numFmtId="0" fontId="5" fillId="0" borderId="1" xfId="0" applyFont="1" applyBorder="1" applyAlignment="1">
      <alignment vertical="center"/>
    </xf>
    <xf numFmtId="0" fontId="1" fillId="0" borderId="1" xfId="0" applyFont="1" applyBorder="1" applyAlignment="1">
      <alignment horizontal="left" vertical="center"/>
    </xf>
    <xf numFmtId="0" fontId="5" fillId="0" borderId="1" xfId="0" applyFont="1" applyFill="1" applyBorder="1" applyAlignment="1">
      <alignment horizontal="justify" vertical="top" wrapText="1"/>
    </xf>
    <xf numFmtId="0" fontId="5" fillId="5" borderId="1" xfId="0" applyFont="1" applyFill="1" applyBorder="1" applyAlignment="1">
      <alignment horizontal="center" vertical="center"/>
    </xf>
    <xf numFmtId="0" fontId="5" fillId="0" borderId="1" xfId="0" applyFont="1" applyFill="1" applyBorder="1" applyAlignment="1">
      <alignment horizontal="justify" vertical="top"/>
    </xf>
    <xf numFmtId="10" fontId="5" fillId="0" borderId="1" xfId="0" applyNumberFormat="1" applyFont="1" applyFill="1" applyBorder="1" applyAlignment="1">
      <alignment horizontal="justify" vertical="top"/>
    </xf>
    <xf numFmtId="0" fontId="6" fillId="0"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Fill="1" applyBorder="1" applyAlignment="1">
      <alignment horizontal="justify" vertical="top" wrapText="1"/>
    </xf>
    <xf numFmtId="0" fontId="6" fillId="5"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justify" vertical="top" wrapText="1"/>
    </xf>
    <xf numFmtId="0" fontId="6" fillId="0" borderId="1" xfId="0" applyFont="1" applyFill="1" applyBorder="1" applyAlignment="1">
      <alignment horizontal="justify" vertical="top"/>
    </xf>
    <xf numFmtId="10" fontId="6" fillId="4" borderId="1" xfId="0" applyNumberFormat="1" applyFont="1" applyFill="1" applyBorder="1" applyAlignment="1">
      <alignment horizontal="justify" vertical="top"/>
    </xf>
    <xf numFmtId="0" fontId="6" fillId="3" borderId="1" xfId="0" applyFont="1" applyFill="1" applyBorder="1" applyAlignment="1">
      <alignment horizontal="justify" vertical="top" wrapText="1"/>
    </xf>
    <xf numFmtId="0" fontId="6" fillId="3" borderId="1" xfId="0" applyFont="1" applyFill="1" applyBorder="1" applyAlignment="1">
      <alignment horizontal="justify" vertical="top"/>
    </xf>
    <xf numFmtId="10" fontId="6" fillId="3" borderId="1" xfId="0" applyNumberFormat="1" applyFont="1" applyFill="1" applyBorder="1" applyAlignment="1">
      <alignment horizontal="justify" vertical="top"/>
    </xf>
    <xf numFmtId="164" fontId="8" fillId="2" borderId="1" xfId="0" applyNumberFormat="1" applyFont="1" applyFill="1" applyBorder="1" applyAlignment="1">
      <alignment horizontal="center" vertical="center"/>
    </xf>
    <xf numFmtId="0" fontId="5" fillId="3" borderId="1" xfId="0" applyFont="1" applyFill="1" applyBorder="1" applyAlignment="1">
      <alignment horizontal="justify" vertical="top"/>
    </xf>
    <xf numFmtId="10" fontId="5" fillId="5" borderId="1" xfId="0" applyNumberFormat="1" applyFont="1" applyFill="1" applyBorder="1" applyAlignment="1">
      <alignment horizontal="justify" vertical="top"/>
    </xf>
    <xf numFmtId="0" fontId="5" fillId="3" borderId="1" xfId="0" applyFont="1" applyFill="1" applyBorder="1" applyAlignment="1">
      <alignment horizontal="justify" vertical="top" wrapText="1"/>
    </xf>
    <xf numFmtId="10" fontId="5" fillId="3" borderId="1" xfId="0" applyNumberFormat="1" applyFont="1" applyFill="1" applyBorder="1" applyAlignment="1">
      <alignment horizontal="justify" vertical="top"/>
    </xf>
    <xf numFmtId="0" fontId="8" fillId="0" borderId="1" xfId="0" applyFont="1" applyBorder="1" applyAlignment="1">
      <alignment horizontal="center" vertical="center"/>
    </xf>
    <xf numFmtId="0" fontId="8" fillId="2" borderId="1" xfId="0" applyFont="1" applyFill="1" applyBorder="1" applyAlignment="1">
      <alignment horizontal="center" vertical="center"/>
    </xf>
    <xf numFmtId="0" fontId="5" fillId="0" borderId="1" xfId="0" applyFont="1" applyBorder="1" applyAlignment="1">
      <alignment horizontal="justify" vertical="top"/>
    </xf>
    <xf numFmtId="0" fontId="8" fillId="0" borderId="1" xfId="0" applyFont="1" applyBorder="1" applyAlignment="1">
      <alignment horizontal="center" vertical="center"/>
    </xf>
    <xf numFmtId="10" fontId="5" fillId="0" borderId="1" xfId="0" applyNumberFormat="1" applyFont="1" applyBorder="1" applyAlignment="1">
      <alignment horizontal="justify" vertical="top"/>
    </xf>
    <xf numFmtId="165" fontId="5" fillId="0" borderId="1" xfId="0" applyNumberFormat="1" applyFont="1" applyFill="1" applyBorder="1" applyAlignment="1">
      <alignment horizontal="justify" vertical="top"/>
    </xf>
    <xf numFmtId="0" fontId="8" fillId="0" borderId="1" xfId="0" applyFont="1" applyBorder="1" applyAlignment="1">
      <alignment horizontal="center" vertical="center"/>
    </xf>
    <xf numFmtId="0" fontId="1" fillId="0" borderId="1" xfId="0" applyFont="1" applyBorder="1" applyAlignment="1">
      <alignment horizontal="center" vertical="center" wrapText="1"/>
    </xf>
    <xf numFmtId="0" fontId="8" fillId="3" borderId="1" xfId="0" applyFont="1" applyFill="1" applyBorder="1" applyAlignment="1">
      <alignment horizontal="center" vertical="center"/>
    </xf>
    <xf numFmtId="0" fontId="5" fillId="2" borderId="1" xfId="0" applyFont="1" applyFill="1" applyBorder="1"/>
    <xf numFmtId="0" fontId="9"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xf numFmtId="0" fontId="1" fillId="0" borderId="1" xfId="0" applyFont="1" applyBorder="1" applyAlignment="1">
      <alignment wrapText="1"/>
    </xf>
    <xf numFmtId="1" fontId="8" fillId="0" borderId="1" xfId="0" applyNumberFormat="1" applyFont="1" applyBorder="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xf>
    <xf numFmtId="0" fontId="5" fillId="0" borderId="2" xfId="0" applyFont="1" applyFill="1" applyBorder="1" applyAlignment="1">
      <alignment horizontal="justify" vertical="top"/>
    </xf>
    <xf numFmtId="0" fontId="5" fillId="0" borderId="3" xfId="0" applyFont="1" applyFill="1" applyBorder="1" applyAlignment="1">
      <alignment horizontal="justify" vertical="top"/>
    </xf>
    <xf numFmtId="0" fontId="5" fillId="0" borderId="4" xfId="0" applyFont="1" applyFill="1" applyBorder="1" applyAlignment="1">
      <alignment horizontal="justify" vertical="top"/>
    </xf>
    <xf numFmtId="0" fontId="5" fillId="0" borderId="2" xfId="0" applyFont="1" applyFill="1" applyBorder="1" applyAlignment="1">
      <alignment horizontal="justify" vertical="top" wrapText="1"/>
    </xf>
    <xf numFmtId="0" fontId="1" fillId="0" borderId="1" xfId="0" applyFont="1" applyBorder="1" applyAlignment="1">
      <alignment horizontal="center"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5" fillId="3" borderId="2" xfId="0" applyFont="1" applyFill="1" applyBorder="1" applyAlignment="1">
      <alignment horizontal="justify" vertical="top"/>
    </xf>
    <xf numFmtId="0" fontId="5" fillId="3" borderId="3" xfId="0" applyFont="1" applyFill="1" applyBorder="1" applyAlignment="1">
      <alignment horizontal="justify" vertical="top"/>
    </xf>
    <xf numFmtId="0" fontId="5" fillId="3" borderId="4" xfId="0" applyFont="1" applyFill="1" applyBorder="1" applyAlignment="1">
      <alignment horizontal="justify" vertical="top"/>
    </xf>
    <xf numFmtId="0" fontId="6" fillId="0" borderId="2" xfId="0" applyFont="1" applyFill="1" applyBorder="1" applyAlignment="1">
      <alignment horizontal="justify" vertical="top" wrapText="1"/>
    </xf>
    <xf numFmtId="0" fontId="6" fillId="0" borderId="3" xfId="0" applyFont="1" applyFill="1" applyBorder="1" applyAlignment="1">
      <alignment horizontal="justify" vertical="top"/>
    </xf>
    <xf numFmtId="0" fontId="6" fillId="0" borderId="4" xfId="0" applyFont="1" applyFill="1" applyBorder="1" applyAlignment="1">
      <alignment horizontal="justify" vertical="top"/>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5" fillId="0" borderId="2" xfId="0" applyFont="1" applyBorder="1" applyAlignment="1">
      <alignment horizontal="justify" vertical="top"/>
    </xf>
    <xf numFmtId="0" fontId="5" fillId="0" borderId="3" xfId="0" applyFont="1" applyBorder="1" applyAlignment="1">
      <alignment horizontal="justify" vertical="top"/>
    </xf>
    <xf numFmtId="0" fontId="5" fillId="0" borderId="4" xfId="0" applyFont="1" applyBorder="1" applyAlignment="1">
      <alignment horizontal="justify" vertical="top"/>
    </xf>
    <xf numFmtId="0" fontId="5" fillId="0" borderId="2" xfId="0" applyFont="1" applyBorder="1" applyAlignment="1">
      <alignment horizontal="justify" vertical="top" wrapText="1"/>
    </xf>
    <xf numFmtId="0" fontId="8" fillId="0" borderId="1" xfId="0" applyFont="1" applyBorder="1" applyAlignment="1">
      <alignment horizontal="center" vertical="center"/>
    </xf>
    <xf numFmtId="0" fontId="5" fillId="3" borderId="2" xfId="0" applyFont="1" applyFill="1" applyBorder="1" applyAlignment="1">
      <alignment horizontal="justify" vertical="top" wrapText="1"/>
    </xf>
    <xf numFmtId="0" fontId="8" fillId="3" borderId="1" xfId="0" applyFont="1" applyFill="1" applyBorder="1" applyAlignment="1">
      <alignment horizontal="center" vertical="center"/>
    </xf>
    <xf numFmtId="0" fontId="5" fillId="0" borderId="2" xfId="0" applyFont="1" applyFill="1" applyBorder="1" applyAlignment="1">
      <alignment horizontal="justify" vertical="center" wrapText="1"/>
    </xf>
    <xf numFmtId="0" fontId="5" fillId="0" borderId="3" xfId="0" applyFont="1" applyFill="1" applyBorder="1" applyAlignment="1">
      <alignment horizontal="justify" vertical="center"/>
    </xf>
    <xf numFmtId="0" fontId="5" fillId="0" borderId="4" xfId="0" applyFont="1" applyFill="1" applyBorder="1" applyAlignment="1">
      <alignment horizontal="justify" vertical="center"/>
    </xf>
    <xf numFmtId="0" fontId="6" fillId="0" borderId="3" xfId="0" applyFont="1" applyBorder="1" applyAlignment="1">
      <alignment horizontal="justify" vertical="top"/>
    </xf>
    <xf numFmtId="0" fontId="6" fillId="0" borderId="4" xfId="0" applyFont="1" applyBorder="1" applyAlignment="1">
      <alignment horizontal="justify" vertical="top"/>
    </xf>
    <xf numFmtId="0" fontId="3" fillId="0" borderId="0" xfId="0" applyFont="1" applyAlignment="1">
      <alignment horizontal="center" wrapText="1"/>
    </xf>
    <xf numFmtId="0" fontId="5" fillId="0" borderId="2" xfId="0" applyFont="1" applyFill="1" applyBorder="1" applyAlignment="1">
      <alignment horizontal="justify" vertical="center"/>
    </xf>
    <xf numFmtId="0" fontId="6" fillId="0" borderId="3" xfId="0" applyFont="1" applyFill="1" applyBorder="1" applyAlignment="1">
      <alignment horizontal="justify" vertical="center"/>
    </xf>
    <xf numFmtId="0" fontId="6" fillId="0" borderId="4" xfId="0" applyFont="1" applyFill="1" applyBorder="1" applyAlignment="1">
      <alignment horizontal="justify" vertical="center"/>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xf>
    <xf numFmtId="0" fontId="5" fillId="3" borderId="4" xfId="0" applyFont="1" applyFill="1" applyBorder="1" applyAlignment="1">
      <alignment horizontal="justify" vertical="center"/>
    </xf>
    <xf numFmtId="0" fontId="6" fillId="3" borderId="3" xfId="0" applyFont="1" applyFill="1" applyBorder="1" applyAlignment="1">
      <alignment horizontal="justify" vertical="center"/>
    </xf>
    <xf numFmtId="0" fontId="6" fillId="3" borderId="4" xfId="0" applyFont="1" applyFill="1" applyBorder="1" applyAlignment="1">
      <alignment horizontal="justify" vertical="center"/>
    </xf>
    <xf numFmtId="0" fontId="6" fillId="0" borderId="2" xfId="0" applyFont="1" applyBorder="1" applyAlignment="1">
      <alignment horizontal="justify" vertical="top"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 xfId="0" applyFont="1" applyFill="1" applyBorder="1" applyAlignment="1">
      <alignment horizontal="center" vertical="center"/>
    </xf>
    <xf numFmtId="0" fontId="1" fillId="0" borderId="2" xfId="0" applyFont="1" applyFill="1" applyBorder="1" applyAlignment="1">
      <alignment horizontal="justify" vertical="center"/>
    </xf>
    <xf numFmtId="0" fontId="1" fillId="0" borderId="3" xfId="0" applyFont="1" applyFill="1" applyBorder="1" applyAlignment="1">
      <alignment horizontal="justify" vertical="center"/>
    </xf>
    <xf numFmtId="0" fontId="1" fillId="0" borderId="4" xfId="0" applyFont="1" applyFill="1" applyBorder="1" applyAlignment="1">
      <alignment horizontal="justify" vertical="center"/>
    </xf>
    <xf numFmtId="0" fontId="1" fillId="3" borderId="2" xfId="0" applyFont="1" applyFill="1" applyBorder="1" applyAlignment="1">
      <alignment horizontal="justify" vertical="center" wrapText="1"/>
    </xf>
    <xf numFmtId="0" fontId="1" fillId="3" borderId="3" xfId="0" applyFont="1" applyFill="1" applyBorder="1" applyAlignment="1">
      <alignment horizontal="justify" vertical="center"/>
    </xf>
    <xf numFmtId="0" fontId="1" fillId="3" borderId="4" xfId="0" applyFont="1" applyFill="1" applyBorder="1" applyAlignment="1">
      <alignment horizontal="justify"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printerSettings" Target="../printerSettings/printerSettings6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4" Type="http://schemas.openxmlformats.org/officeDocument/2006/relationships/printerSettings" Target="../printerSettings/printerSettings7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printerSettings" Target="../printerSettings/printerSettings7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4" Type="http://schemas.openxmlformats.org/officeDocument/2006/relationships/printerSettings" Target="../printerSettings/printerSettings8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4" Type="http://schemas.openxmlformats.org/officeDocument/2006/relationships/printerSettings" Target="../printerSettings/printerSettings84.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4" Type="http://schemas.openxmlformats.org/officeDocument/2006/relationships/printerSettings" Target="../printerSettings/printerSettings8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9"/>
  <sheetViews>
    <sheetView view="pageBreakPreview" topLeftCell="A11" zoomScale="80" zoomScaleNormal="100" zoomScaleSheetLayoutView="80" workbookViewId="0">
      <selection activeCell="A32" sqref="A31:B32"/>
    </sheetView>
  </sheetViews>
  <sheetFormatPr defaultRowHeight="15" x14ac:dyDescent="0.25"/>
  <cols>
    <col min="1" max="1" width="36.42578125" style="1" customWidth="1"/>
    <col min="2" max="2" width="60.42578125" style="1" customWidth="1"/>
    <col min="3" max="4" width="9.140625" style="1"/>
    <col min="5" max="5" width="17.140625" style="1" customWidth="1"/>
    <col min="6" max="6" width="18" style="1" customWidth="1"/>
    <col min="7" max="7" width="42.140625" style="1" customWidth="1"/>
    <col min="8" max="16384" width="9.140625" style="1"/>
  </cols>
  <sheetData>
    <row r="1" spans="1:7" ht="16.5" x14ac:dyDescent="0.25">
      <c r="A1" s="72" t="s">
        <v>0</v>
      </c>
      <c r="B1" s="72"/>
      <c r="C1" s="72"/>
      <c r="D1" s="72"/>
      <c r="E1" s="72"/>
      <c r="F1" s="72"/>
      <c r="G1" s="72"/>
    </row>
    <row r="2" spans="1:7" ht="16.5" x14ac:dyDescent="0.25">
      <c r="A2" s="72" t="s">
        <v>59</v>
      </c>
      <c r="B2" s="72"/>
      <c r="C2" s="72"/>
      <c r="D2" s="72"/>
      <c r="E2" s="72"/>
      <c r="F2" s="72"/>
      <c r="G2" s="72"/>
    </row>
    <row r="3" spans="1:7" ht="16.5" x14ac:dyDescent="0.25">
      <c r="A3" s="73" t="s">
        <v>25</v>
      </c>
      <c r="B3" s="73"/>
      <c r="C3" s="73"/>
      <c r="D3" s="73"/>
      <c r="E3" s="73"/>
      <c r="F3" s="73"/>
      <c r="G3" s="73"/>
    </row>
    <row r="5" spans="1:7" ht="42.75" x14ac:dyDescent="0.25">
      <c r="A5" s="2" t="s">
        <v>1</v>
      </c>
      <c r="B5" s="2" t="s">
        <v>2</v>
      </c>
      <c r="C5" s="2" t="s">
        <v>3</v>
      </c>
      <c r="D5" s="2" t="s">
        <v>4</v>
      </c>
      <c r="E5" s="2" t="s">
        <v>5</v>
      </c>
      <c r="F5" s="2" t="s">
        <v>6</v>
      </c>
      <c r="G5" s="2" t="s">
        <v>7</v>
      </c>
    </row>
    <row r="6" spans="1:7" ht="38.25" customHeight="1" x14ac:dyDescent="0.25">
      <c r="A6" s="74" t="s">
        <v>11</v>
      </c>
      <c r="B6" s="6" t="s">
        <v>8</v>
      </c>
      <c r="C6" s="7">
        <v>0.4</v>
      </c>
      <c r="D6" s="22">
        <v>5</v>
      </c>
      <c r="E6" s="22">
        <f t="shared" ref="E6:E16" si="0">D6*C6</f>
        <v>2</v>
      </c>
      <c r="F6" s="77">
        <f>(E6+E7+E8)*0.4</f>
        <v>3.2</v>
      </c>
      <c r="G6" s="37" t="s">
        <v>101</v>
      </c>
    </row>
    <row r="7" spans="1:7" ht="57" customHeight="1" x14ac:dyDescent="0.25">
      <c r="A7" s="75"/>
      <c r="B7" s="6" t="s">
        <v>9</v>
      </c>
      <c r="C7" s="7">
        <v>0.4</v>
      </c>
      <c r="D7" s="22">
        <v>10</v>
      </c>
      <c r="E7" s="22">
        <f t="shared" si="0"/>
        <v>4</v>
      </c>
      <c r="F7" s="78"/>
      <c r="G7" s="37" t="s">
        <v>18</v>
      </c>
    </row>
    <row r="8" spans="1:7" ht="72.75" customHeight="1" x14ac:dyDescent="0.25">
      <c r="A8" s="76"/>
      <c r="B8" s="6" t="s">
        <v>10</v>
      </c>
      <c r="C8" s="7">
        <v>0.2</v>
      </c>
      <c r="D8" s="22">
        <v>10</v>
      </c>
      <c r="E8" s="22">
        <f t="shared" si="0"/>
        <v>2</v>
      </c>
      <c r="F8" s="79"/>
      <c r="G8" s="37" t="s">
        <v>50</v>
      </c>
    </row>
    <row r="9" spans="1:7" ht="87" customHeight="1" x14ac:dyDescent="0.25">
      <c r="A9" s="85" t="s">
        <v>12</v>
      </c>
      <c r="B9" s="6" t="s">
        <v>20</v>
      </c>
      <c r="C9" s="7">
        <v>0.3</v>
      </c>
      <c r="D9" s="22">
        <v>10</v>
      </c>
      <c r="E9" s="22">
        <f t="shared" si="0"/>
        <v>3</v>
      </c>
      <c r="F9" s="80">
        <f>(E9+E10+E11+E12)*0.2</f>
        <v>2</v>
      </c>
      <c r="G9" s="39" t="s">
        <v>19</v>
      </c>
    </row>
    <row r="10" spans="1:7" ht="35.25" customHeight="1" x14ac:dyDescent="0.25">
      <c r="A10" s="85"/>
      <c r="B10" s="6" t="s">
        <v>21</v>
      </c>
      <c r="C10" s="7">
        <v>0.3</v>
      </c>
      <c r="D10" s="22">
        <v>10</v>
      </c>
      <c r="E10" s="22">
        <f t="shared" si="0"/>
        <v>3</v>
      </c>
      <c r="F10" s="80"/>
      <c r="G10" s="47"/>
    </row>
    <row r="11" spans="1:7" ht="79.5" customHeight="1" x14ac:dyDescent="0.25">
      <c r="A11" s="85"/>
      <c r="B11" s="6" t="s">
        <v>26</v>
      </c>
      <c r="C11" s="7">
        <v>0.1</v>
      </c>
      <c r="D11" s="22">
        <v>10</v>
      </c>
      <c r="E11" s="22">
        <f t="shared" si="0"/>
        <v>1</v>
      </c>
      <c r="F11" s="80"/>
      <c r="G11" s="39" t="s">
        <v>104</v>
      </c>
    </row>
    <row r="12" spans="1:7" ht="45" x14ac:dyDescent="0.25">
      <c r="A12" s="85"/>
      <c r="B12" s="6" t="s">
        <v>22</v>
      </c>
      <c r="C12" s="7">
        <v>0.3</v>
      </c>
      <c r="D12" s="22">
        <v>10</v>
      </c>
      <c r="E12" s="22">
        <f t="shared" si="0"/>
        <v>3</v>
      </c>
      <c r="F12" s="80"/>
      <c r="G12" s="47"/>
    </row>
    <row r="13" spans="1:7" ht="42" customHeight="1" x14ac:dyDescent="0.25">
      <c r="A13" s="74" t="s">
        <v>13</v>
      </c>
      <c r="B13" s="6" t="s">
        <v>23</v>
      </c>
      <c r="C13" s="7">
        <v>0.3</v>
      </c>
      <c r="D13" s="22">
        <v>10</v>
      </c>
      <c r="E13" s="22">
        <f t="shared" si="0"/>
        <v>3</v>
      </c>
      <c r="F13" s="77">
        <f>(E13+E14+E15+E16)*0.4</f>
        <v>3.84</v>
      </c>
      <c r="G13" s="39" t="s">
        <v>41</v>
      </c>
    </row>
    <row r="14" spans="1:7" ht="97.5" customHeight="1" x14ac:dyDescent="0.25">
      <c r="A14" s="75"/>
      <c r="B14" s="6" t="s">
        <v>27</v>
      </c>
      <c r="C14" s="7">
        <v>0.3</v>
      </c>
      <c r="D14" s="22">
        <v>10</v>
      </c>
      <c r="E14" s="22">
        <f t="shared" si="0"/>
        <v>3</v>
      </c>
      <c r="F14" s="78"/>
      <c r="G14" s="40" t="s">
        <v>104</v>
      </c>
    </row>
    <row r="15" spans="1:7" ht="52.5" customHeight="1" x14ac:dyDescent="0.25">
      <c r="A15" s="75"/>
      <c r="B15" s="6" t="s">
        <v>28</v>
      </c>
      <c r="C15" s="7">
        <v>0.2</v>
      </c>
      <c r="D15" s="22">
        <v>8</v>
      </c>
      <c r="E15" s="22">
        <f t="shared" si="0"/>
        <v>1.6</v>
      </c>
      <c r="F15" s="78"/>
      <c r="G15" s="39" t="s">
        <v>105</v>
      </c>
    </row>
    <row r="16" spans="1:7" ht="71.25" customHeight="1" x14ac:dyDescent="0.25">
      <c r="A16" s="76"/>
      <c r="B16" s="6" t="s">
        <v>29</v>
      </c>
      <c r="C16" s="7">
        <v>0.2</v>
      </c>
      <c r="D16" s="22">
        <v>10</v>
      </c>
      <c r="E16" s="22">
        <f t="shared" si="0"/>
        <v>2</v>
      </c>
      <c r="F16" s="79"/>
      <c r="G16" s="62" t="s">
        <v>52</v>
      </c>
    </row>
    <row r="17" spans="1:7" ht="19.5" customHeight="1" x14ac:dyDescent="0.25">
      <c r="A17" s="4" t="s">
        <v>14</v>
      </c>
      <c r="B17" s="5"/>
      <c r="C17" s="5"/>
      <c r="D17" s="5"/>
      <c r="E17" s="5"/>
      <c r="F17" s="52">
        <f>F6+F9+F13</f>
        <v>9.0399999999999991</v>
      </c>
      <c r="G17" s="5"/>
    </row>
    <row r="18" spans="1:7" ht="70.5" customHeight="1" x14ac:dyDescent="0.25">
      <c r="A18" s="12" t="s">
        <v>15</v>
      </c>
      <c r="B18" s="81" t="s">
        <v>30</v>
      </c>
      <c r="C18" s="82"/>
      <c r="D18" s="82"/>
      <c r="E18" s="82"/>
      <c r="F18" s="82"/>
      <c r="G18" s="83"/>
    </row>
    <row r="19" spans="1:7" ht="66" customHeight="1" x14ac:dyDescent="0.25">
      <c r="A19" s="12" t="s">
        <v>16</v>
      </c>
      <c r="B19" s="84" t="s">
        <v>185</v>
      </c>
      <c r="C19" s="82"/>
      <c r="D19" s="82"/>
      <c r="E19" s="82"/>
      <c r="F19" s="82"/>
      <c r="G19" s="83"/>
    </row>
  </sheetData>
  <customSheetViews>
    <customSheetView guid="{83B5464C-805B-41DB-81B9-A691DDF78663}" scale="80" showPageBreaks="1" printArea="1" view="pageBreakPreview" topLeftCell="A16">
      <selection activeCell="B18" sqref="B18:G19"/>
      <pageMargins left="0.39370078740157483" right="0.39370078740157483" top="0.39370078740157483" bottom="0.39370078740157483" header="0.31496062992125984" footer="0.31496062992125984"/>
      <pageSetup paperSize="9" scale="61" orientation="landscape" r:id="rId1"/>
      <headerFooter>
        <oddFooter>&amp;R85</oddFooter>
      </headerFooter>
    </customSheetView>
    <customSheetView guid="{DB5FF748-5A0B-481D-84B1-E8DCB60F31BB}" scale="80" showPageBreaks="1" printArea="1" topLeftCell="A10">
      <selection activeCell="I23" sqref="I23"/>
      <pageMargins left="0.39370078740157483" right="0.39370078740157483" top="0.39370078740157483" bottom="0.39370078740157483" header="0.31496062992125984" footer="0.31496062992125984"/>
      <pageSetup paperSize="9" scale="61" orientation="landscape" r:id="rId2"/>
      <headerFooter>
        <oddFooter>&amp;R85</oddFooter>
      </headerFooter>
    </customSheetView>
    <customSheetView guid="{6D50AFB0-1F88-45CC-9714-E302C21A7AF6}" scale="80" showPageBreaks="1" printArea="1" view="pageBreakPreview" topLeftCell="A16">
      <selection activeCell="B18" sqref="B18:G19"/>
      <pageMargins left="0.39370078740157483" right="0.39370078740157483" top="0.39370078740157483" bottom="0.39370078740157483" header="0.31496062992125984" footer="0.31496062992125984"/>
      <pageSetup paperSize="9" scale="61" orientation="landscape" r:id="rId3"/>
      <headerFooter>
        <oddFooter>&amp;R85</oddFooter>
      </headerFooter>
    </customSheetView>
  </customSheetViews>
  <mergeCells count="11">
    <mergeCell ref="F9:F12"/>
    <mergeCell ref="A13:A16"/>
    <mergeCell ref="F13:F16"/>
    <mergeCell ref="B18:G18"/>
    <mergeCell ref="B19:G19"/>
    <mergeCell ref="A9:A12"/>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61" firstPageNumber="79" orientation="landscape" useFirstPageNumber="1" r:id="rId4"/>
  <headerFooter>
    <oddFooter>&amp;R79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0"/>
  <sheetViews>
    <sheetView view="pageBreakPreview" zoomScale="80" zoomScaleNormal="100" zoomScaleSheetLayoutView="80" workbookViewId="0">
      <selection activeCell="L16" sqref="L16"/>
    </sheetView>
  </sheetViews>
  <sheetFormatPr defaultRowHeight="15" x14ac:dyDescent="0.25"/>
  <cols>
    <col min="1" max="1" width="36.42578125" style="1" customWidth="1"/>
    <col min="2" max="2" width="60.42578125" style="1" customWidth="1"/>
    <col min="3" max="4" width="9.140625" style="1"/>
    <col min="5" max="5" width="17.140625" style="1" customWidth="1"/>
    <col min="6" max="6" width="18" style="1" customWidth="1"/>
    <col min="7" max="7" width="43.42578125" style="1" customWidth="1"/>
    <col min="8" max="16384" width="9.140625" style="1"/>
  </cols>
  <sheetData>
    <row r="1" spans="1:8" ht="16.5" x14ac:dyDescent="0.25">
      <c r="A1" s="72" t="s">
        <v>0</v>
      </c>
      <c r="B1" s="72"/>
      <c r="C1" s="72"/>
      <c r="D1" s="72"/>
      <c r="E1" s="72"/>
      <c r="F1" s="72"/>
      <c r="G1" s="72"/>
    </row>
    <row r="2" spans="1:8" ht="10.5" customHeight="1" x14ac:dyDescent="0.25">
      <c r="A2" s="110" t="s">
        <v>45</v>
      </c>
      <c r="B2" s="110"/>
      <c r="C2" s="110"/>
      <c r="D2" s="110"/>
      <c r="E2" s="110"/>
      <c r="F2" s="110"/>
      <c r="G2" s="110"/>
    </row>
    <row r="3" spans="1:8" ht="9" customHeight="1" x14ac:dyDescent="0.25">
      <c r="A3" s="110"/>
      <c r="B3" s="110"/>
      <c r="C3" s="110"/>
      <c r="D3" s="110"/>
      <c r="E3" s="110"/>
      <c r="F3" s="110"/>
      <c r="G3" s="110"/>
    </row>
    <row r="4" spans="1:8" ht="16.5" x14ac:dyDescent="0.25">
      <c r="A4" s="73" t="s">
        <v>31</v>
      </c>
      <c r="B4" s="73"/>
      <c r="C4" s="73"/>
      <c r="D4" s="73"/>
      <c r="E4" s="73"/>
      <c r="F4" s="73"/>
      <c r="G4" s="73"/>
    </row>
    <row r="6" spans="1:8" ht="42.75" x14ac:dyDescent="0.25">
      <c r="A6" s="2" t="s">
        <v>1</v>
      </c>
      <c r="B6" s="2" t="s">
        <v>2</v>
      </c>
      <c r="C6" s="2" t="s">
        <v>3</v>
      </c>
      <c r="D6" s="2" t="s">
        <v>4</v>
      </c>
      <c r="E6" s="2" t="s">
        <v>5</v>
      </c>
      <c r="F6" s="2" t="s">
        <v>6</v>
      </c>
      <c r="G6" s="2" t="s">
        <v>7</v>
      </c>
    </row>
    <row r="7" spans="1:8" ht="38.25" customHeight="1" x14ac:dyDescent="0.25">
      <c r="A7" s="74" t="s">
        <v>11</v>
      </c>
      <c r="B7" s="6" t="s">
        <v>8</v>
      </c>
      <c r="C7" s="7">
        <v>0.5</v>
      </c>
      <c r="D7" s="7">
        <v>10</v>
      </c>
      <c r="E7" s="7">
        <f>D7*C7</f>
        <v>5</v>
      </c>
      <c r="F7" s="95">
        <f>(E7+E8+E9)*0.4</f>
        <v>2</v>
      </c>
      <c r="G7" s="8" t="s">
        <v>142</v>
      </c>
    </row>
    <row r="8" spans="1:8" ht="57" customHeight="1" x14ac:dyDescent="0.25">
      <c r="A8" s="75"/>
      <c r="B8" s="6" t="s">
        <v>9</v>
      </c>
      <c r="C8" s="7">
        <v>0.5</v>
      </c>
      <c r="D8" s="7">
        <v>0</v>
      </c>
      <c r="E8" s="7">
        <f>D8*C8</f>
        <v>0</v>
      </c>
      <c r="F8" s="96"/>
      <c r="G8" s="8" t="s">
        <v>130</v>
      </c>
      <c r="H8" s="11"/>
    </row>
    <row r="9" spans="1:8" ht="72.75" hidden="1" customHeight="1" x14ac:dyDescent="0.25">
      <c r="A9" s="76"/>
      <c r="B9" s="6" t="s">
        <v>10</v>
      </c>
      <c r="C9" s="16" t="s">
        <v>33</v>
      </c>
      <c r="D9" s="16" t="s">
        <v>33</v>
      </c>
      <c r="E9" s="16">
        <v>0</v>
      </c>
      <c r="F9" s="97"/>
      <c r="G9" s="13"/>
    </row>
    <row r="10" spans="1:8" ht="78.75" customHeight="1" x14ac:dyDescent="0.25">
      <c r="A10" s="85" t="s">
        <v>12</v>
      </c>
      <c r="B10" s="6" t="s">
        <v>20</v>
      </c>
      <c r="C10" s="7">
        <v>0.3</v>
      </c>
      <c r="D10" s="7">
        <v>10</v>
      </c>
      <c r="E10" s="7">
        <f t="shared" ref="E10:E17" si="0">D10*C10</f>
        <v>3</v>
      </c>
      <c r="F10" s="102">
        <f>(E10+E11+E12+E13)*0.2</f>
        <v>2</v>
      </c>
      <c r="G10" s="59" t="s">
        <v>32</v>
      </c>
    </row>
    <row r="11" spans="1:8" ht="41.25" customHeight="1" x14ac:dyDescent="0.25">
      <c r="A11" s="85"/>
      <c r="B11" s="6" t="s">
        <v>21</v>
      </c>
      <c r="C11" s="7">
        <v>0.4</v>
      </c>
      <c r="D11" s="7">
        <v>10</v>
      </c>
      <c r="E11" s="7">
        <f t="shared" si="0"/>
        <v>4</v>
      </c>
      <c r="F11" s="102"/>
      <c r="G11" s="9"/>
    </row>
    <row r="12" spans="1:8" ht="81" hidden="1" customHeight="1" x14ac:dyDescent="0.25">
      <c r="A12" s="85"/>
      <c r="B12" s="6" t="s">
        <v>26</v>
      </c>
      <c r="C12" s="16" t="s">
        <v>33</v>
      </c>
      <c r="D12" s="16" t="s">
        <v>33</v>
      </c>
      <c r="E12" s="16">
        <v>0</v>
      </c>
      <c r="F12" s="102"/>
      <c r="G12" s="9"/>
    </row>
    <row r="13" spans="1:8" ht="45" x14ac:dyDescent="0.25">
      <c r="A13" s="85"/>
      <c r="B13" s="17" t="s">
        <v>22</v>
      </c>
      <c r="C13" s="7">
        <v>0.3</v>
      </c>
      <c r="D13" s="7">
        <v>10</v>
      </c>
      <c r="E13" s="7">
        <f t="shared" si="0"/>
        <v>3</v>
      </c>
      <c r="F13" s="102"/>
      <c r="G13" s="9"/>
    </row>
    <row r="14" spans="1:8" ht="42" customHeight="1" x14ac:dyDescent="0.25">
      <c r="A14" s="74" t="s">
        <v>13</v>
      </c>
      <c r="B14" s="6" t="s">
        <v>23</v>
      </c>
      <c r="C14" s="7">
        <v>0.4</v>
      </c>
      <c r="D14" s="7">
        <v>5</v>
      </c>
      <c r="E14" s="7">
        <f t="shared" si="0"/>
        <v>2</v>
      </c>
      <c r="F14" s="95">
        <f>(E14+E15+E16+E17)*0.4</f>
        <v>3.2</v>
      </c>
      <c r="G14" s="59" t="s">
        <v>140</v>
      </c>
    </row>
    <row r="15" spans="1:8" ht="67.5" hidden="1" customHeight="1" x14ac:dyDescent="0.25">
      <c r="A15" s="75"/>
      <c r="B15" s="6" t="s">
        <v>27</v>
      </c>
      <c r="C15" s="16" t="s">
        <v>33</v>
      </c>
      <c r="D15" s="16" t="s">
        <v>33</v>
      </c>
      <c r="E15" s="16">
        <v>0</v>
      </c>
      <c r="F15" s="96"/>
      <c r="G15" s="61"/>
    </row>
    <row r="16" spans="1:8" ht="52.5" customHeight="1" x14ac:dyDescent="0.25">
      <c r="A16" s="75"/>
      <c r="B16" s="6" t="s">
        <v>28</v>
      </c>
      <c r="C16" s="7">
        <v>0.3</v>
      </c>
      <c r="D16" s="7">
        <v>10</v>
      </c>
      <c r="E16" s="7">
        <f t="shared" si="0"/>
        <v>3</v>
      </c>
      <c r="F16" s="96"/>
      <c r="G16" s="59" t="s">
        <v>139</v>
      </c>
    </row>
    <row r="17" spans="1:7" ht="71.25" customHeight="1" x14ac:dyDescent="0.25">
      <c r="A17" s="76"/>
      <c r="B17" s="6" t="s">
        <v>29</v>
      </c>
      <c r="C17" s="7">
        <v>0.3</v>
      </c>
      <c r="D17" s="7">
        <v>10</v>
      </c>
      <c r="E17" s="7">
        <f t="shared" si="0"/>
        <v>3</v>
      </c>
      <c r="F17" s="97"/>
      <c r="G17" s="61" t="s">
        <v>141</v>
      </c>
    </row>
    <row r="18" spans="1:7" ht="19.5" customHeight="1" x14ac:dyDescent="0.25">
      <c r="A18" s="4" t="s">
        <v>14</v>
      </c>
      <c r="B18" s="5"/>
      <c r="C18" s="5"/>
      <c r="D18" s="5"/>
      <c r="E18" s="5"/>
      <c r="F18" s="52">
        <f>F7+F10+F14</f>
        <v>7.2</v>
      </c>
      <c r="G18" s="66"/>
    </row>
    <row r="19" spans="1:7" ht="59.25" customHeight="1" x14ac:dyDescent="0.25">
      <c r="A19" s="12" t="s">
        <v>15</v>
      </c>
      <c r="B19" s="98" t="s">
        <v>35</v>
      </c>
      <c r="C19" s="99"/>
      <c r="D19" s="99"/>
      <c r="E19" s="99"/>
      <c r="F19" s="99"/>
      <c r="G19" s="100"/>
    </row>
    <row r="20" spans="1:7" ht="67.5" customHeight="1" x14ac:dyDescent="0.25">
      <c r="A20" s="12" t="s">
        <v>16</v>
      </c>
      <c r="B20" s="101" t="s">
        <v>143</v>
      </c>
      <c r="C20" s="99"/>
      <c r="D20" s="99"/>
      <c r="E20" s="99"/>
      <c r="F20" s="99"/>
      <c r="G20" s="100"/>
    </row>
  </sheetData>
  <customSheetViews>
    <customSheetView guid="{83B5464C-805B-41DB-81B9-A691DDF78663}" scale="80" showPageBreaks="1" printArea="1" hiddenRows="1" view="pageBreakPreview" topLeftCell="A7">
      <selection activeCell="D8" sqref="D8"/>
      <pageMargins left="0.39370078740157483" right="0.39370078740157483" top="0.39370078740157483" bottom="0.39370078740157483" header="0.31496062992125984" footer="0.31496062992125984"/>
      <pageSetup paperSize="9" scale="60" orientation="landscape" r:id="rId1"/>
      <headerFooter>
        <oddFooter>&amp;R93</oddFooter>
      </headerFooter>
    </customSheetView>
    <customSheetView guid="{DB5FF748-5A0B-481D-84B1-E8DCB60F31BB}" scale="80" showPageBreaks="1" printArea="1" hiddenRows="1" view="pageBreakPreview" topLeftCell="A7">
      <selection activeCell="D8" sqref="D8"/>
      <pageMargins left="0.39370078740157483" right="0.39370078740157483" top="0.39370078740157483" bottom="0.39370078740157483" header="0.31496062992125984" footer="0.31496062992125984"/>
      <pageSetup paperSize="9" scale="60" orientation="landscape" r:id="rId2"/>
      <headerFooter>
        <oddFooter>&amp;R93</oddFooter>
      </headerFooter>
    </customSheetView>
    <customSheetView guid="{6D50AFB0-1F88-45CC-9714-E302C21A7AF6}" scale="80" showPageBreaks="1" printArea="1" hiddenRows="1" view="pageBreakPreview">
      <selection activeCell="L16" sqref="L16"/>
      <pageMargins left="0.39370078740157483" right="0.39370078740157483" top="0.39370078740157483" bottom="0.39370078740157483" header="0.31496062992125984" footer="0.31496062992125984"/>
      <pageSetup paperSize="9" scale="60" orientation="landscape" r:id="rId3"/>
      <headerFooter>
        <oddFooter>&amp;R93</oddFooter>
      </headerFooter>
    </customSheetView>
  </customSheetViews>
  <mergeCells count="11">
    <mergeCell ref="A14:A17"/>
    <mergeCell ref="F14:F17"/>
    <mergeCell ref="B19:G19"/>
    <mergeCell ref="B20:G20"/>
    <mergeCell ref="A1:G1"/>
    <mergeCell ref="A2:G3"/>
    <mergeCell ref="A4:G4"/>
    <mergeCell ref="A7:A9"/>
    <mergeCell ref="F7:F9"/>
    <mergeCell ref="A10:A13"/>
    <mergeCell ref="F10:F13"/>
  </mergeCells>
  <pageMargins left="0.39370078740157483" right="0.39370078740157483" top="0.39370078740157483" bottom="0.39370078740157483" header="0.31496062992125984" footer="0.31496062992125984"/>
  <pageSetup paperSize="9" scale="60" orientation="landscape" r:id="rId4"/>
  <headerFooter>
    <oddFooter>&amp;R88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6"/>
  <sheetViews>
    <sheetView view="pageBreakPreview" zoomScale="90" zoomScaleNormal="100" zoomScaleSheetLayoutView="100" workbookViewId="0">
      <pane xSplit="1" ySplit="5" topLeftCell="B9" activePane="bottomRight" state="frozen"/>
      <selection pane="topRight" activeCell="B1" sqref="B1"/>
      <selection pane="bottomLeft" activeCell="A6" sqref="A6"/>
      <selection pane="bottomRight" activeCell="A25" sqref="A25"/>
    </sheetView>
  </sheetViews>
  <sheetFormatPr defaultRowHeight="15" x14ac:dyDescent="0.25"/>
  <cols>
    <col min="1" max="1" width="36.42578125" style="1" customWidth="1"/>
    <col min="2" max="2" width="48.42578125" style="1" customWidth="1"/>
    <col min="3" max="4" width="9.140625" style="1"/>
    <col min="5" max="5" width="17.140625" style="1" customWidth="1"/>
    <col min="6" max="6" width="18" style="1" customWidth="1"/>
    <col min="7" max="7" width="42.140625" style="1" customWidth="1"/>
    <col min="8" max="16384" width="9.140625" style="1"/>
  </cols>
  <sheetData>
    <row r="1" spans="1:7" ht="16.5" x14ac:dyDescent="0.25">
      <c r="A1" s="72" t="s">
        <v>0</v>
      </c>
      <c r="B1" s="72"/>
      <c r="C1" s="72"/>
      <c r="D1" s="72"/>
      <c r="E1" s="72"/>
      <c r="F1" s="72"/>
      <c r="G1" s="72"/>
    </row>
    <row r="2" spans="1:7" ht="16.5" x14ac:dyDescent="0.25">
      <c r="A2" s="72" t="s">
        <v>65</v>
      </c>
      <c r="B2" s="72"/>
      <c r="C2" s="72"/>
      <c r="D2" s="72"/>
      <c r="E2" s="72"/>
      <c r="F2" s="72"/>
      <c r="G2" s="72"/>
    </row>
    <row r="3" spans="1:7" ht="16.5" x14ac:dyDescent="0.25">
      <c r="A3" s="73" t="s">
        <v>31</v>
      </c>
      <c r="B3" s="73"/>
      <c r="C3" s="73"/>
      <c r="D3" s="73"/>
      <c r="E3" s="73"/>
      <c r="F3" s="73"/>
      <c r="G3" s="73"/>
    </row>
    <row r="5" spans="1:7" ht="42.75" x14ac:dyDescent="0.25">
      <c r="A5" s="2" t="s">
        <v>1</v>
      </c>
      <c r="B5" s="2" t="s">
        <v>2</v>
      </c>
      <c r="C5" s="2" t="s">
        <v>3</v>
      </c>
      <c r="D5" s="2" t="s">
        <v>4</v>
      </c>
      <c r="E5" s="2" t="s">
        <v>5</v>
      </c>
      <c r="F5" s="2" t="s">
        <v>6</v>
      </c>
      <c r="G5" s="2" t="s">
        <v>7</v>
      </c>
    </row>
    <row r="6" spans="1:7" ht="38.25" customHeight="1" x14ac:dyDescent="0.25">
      <c r="A6" s="85" t="s">
        <v>11</v>
      </c>
      <c r="B6" s="6" t="s">
        <v>8</v>
      </c>
      <c r="C6" s="7">
        <v>0.5</v>
      </c>
      <c r="D6" s="26">
        <v>10</v>
      </c>
      <c r="E6" s="26">
        <f t="shared" ref="E6:E10" si="0">D6*C6</f>
        <v>5</v>
      </c>
      <c r="F6" s="104">
        <f>(E6+E7)*0.4</f>
        <v>2</v>
      </c>
      <c r="G6" s="55" t="s">
        <v>144</v>
      </c>
    </row>
    <row r="7" spans="1:7" ht="75" x14ac:dyDescent="0.25">
      <c r="A7" s="85"/>
      <c r="B7" s="6" t="s">
        <v>9</v>
      </c>
      <c r="C7" s="7">
        <v>0.5</v>
      </c>
      <c r="D7" s="26">
        <v>0</v>
      </c>
      <c r="E7" s="26">
        <f t="shared" si="0"/>
        <v>0</v>
      </c>
      <c r="F7" s="104"/>
      <c r="G7" s="55" t="s">
        <v>145</v>
      </c>
    </row>
    <row r="8" spans="1:7" ht="103.5" customHeight="1" x14ac:dyDescent="0.25">
      <c r="A8" s="85" t="s">
        <v>12</v>
      </c>
      <c r="B8" s="6" t="s">
        <v>20</v>
      </c>
      <c r="C8" s="7">
        <v>0.3</v>
      </c>
      <c r="D8" s="26">
        <v>10</v>
      </c>
      <c r="E8" s="26">
        <f t="shared" si="0"/>
        <v>3</v>
      </c>
      <c r="F8" s="104">
        <f>(E8+E9+E10)*0.2</f>
        <v>2</v>
      </c>
      <c r="G8" s="53" t="s">
        <v>19</v>
      </c>
    </row>
    <row r="9" spans="1:7" ht="41.25" customHeight="1" x14ac:dyDescent="0.25">
      <c r="A9" s="85"/>
      <c r="B9" s="6" t="s">
        <v>21</v>
      </c>
      <c r="C9" s="7">
        <v>0.4</v>
      </c>
      <c r="D9" s="26">
        <v>10</v>
      </c>
      <c r="E9" s="26">
        <f t="shared" si="0"/>
        <v>4</v>
      </c>
      <c r="F9" s="104"/>
      <c r="G9" s="53"/>
    </row>
    <row r="10" spans="1:7" ht="45" x14ac:dyDescent="0.25">
      <c r="A10" s="85"/>
      <c r="B10" s="6" t="s">
        <v>22</v>
      </c>
      <c r="C10" s="7">
        <v>0.3</v>
      </c>
      <c r="D10" s="26">
        <v>10</v>
      </c>
      <c r="E10" s="26">
        <f t="shared" si="0"/>
        <v>3</v>
      </c>
      <c r="F10" s="104"/>
      <c r="G10" s="53"/>
    </row>
    <row r="11" spans="1:7" ht="60" x14ac:dyDescent="0.25">
      <c r="A11" s="18" t="s">
        <v>13</v>
      </c>
      <c r="B11" s="6" t="s">
        <v>23</v>
      </c>
      <c r="C11" s="7">
        <v>1</v>
      </c>
      <c r="D11" s="26">
        <v>5</v>
      </c>
      <c r="E11" s="26">
        <f>D11*C11</f>
        <v>5</v>
      </c>
      <c r="F11" s="65">
        <f>(E11+E12+E13)*0.4</f>
        <v>3.2</v>
      </c>
      <c r="G11" s="53" t="s">
        <v>146</v>
      </c>
    </row>
    <row r="12" spans="1:7" ht="60" x14ac:dyDescent="0.25">
      <c r="A12" s="64"/>
      <c r="B12" s="6" t="s">
        <v>28</v>
      </c>
      <c r="C12" s="7">
        <v>0.3</v>
      </c>
      <c r="D12" s="22">
        <v>5</v>
      </c>
      <c r="E12" s="22">
        <f>D12*C12</f>
        <v>1.5</v>
      </c>
      <c r="F12" s="65"/>
      <c r="G12" s="39" t="s">
        <v>147</v>
      </c>
    </row>
    <row r="13" spans="1:7" ht="90" x14ac:dyDescent="0.25">
      <c r="A13" s="64"/>
      <c r="B13" s="6" t="s">
        <v>29</v>
      </c>
      <c r="C13" s="7">
        <v>0.3</v>
      </c>
      <c r="D13" s="22">
        <v>5</v>
      </c>
      <c r="E13" s="22">
        <f>D13*C13</f>
        <v>1.5</v>
      </c>
      <c r="F13" s="65"/>
      <c r="G13" s="40" t="s">
        <v>148</v>
      </c>
    </row>
    <row r="14" spans="1:7" ht="19.5" customHeight="1" x14ac:dyDescent="0.25">
      <c r="A14" s="4" t="s">
        <v>14</v>
      </c>
      <c r="B14" s="5"/>
      <c r="C14" s="5"/>
      <c r="D14" s="5"/>
      <c r="E14" s="5"/>
      <c r="F14" s="58">
        <f>F6+F8+F11+F12+F13</f>
        <v>7.2</v>
      </c>
      <c r="G14" s="5"/>
    </row>
    <row r="15" spans="1:7" ht="66.75" customHeight="1" x14ac:dyDescent="0.25">
      <c r="A15" s="12" t="s">
        <v>15</v>
      </c>
      <c r="B15" s="111" t="s">
        <v>35</v>
      </c>
      <c r="C15" s="106"/>
      <c r="D15" s="106"/>
      <c r="E15" s="106"/>
      <c r="F15" s="106"/>
      <c r="G15" s="107"/>
    </row>
    <row r="16" spans="1:7" ht="61.5" customHeight="1" x14ac:dyDescent="0.25">
      <c r="A16" s="12" t="s">
        <v>16</v>
      </c>
      <c r="B16" s="114" t="s">
        <v>149</v>
      </c>
      <c r="C16" s="115"/>
      <c r="D16" s="115"/>
      <c r="E16" s="115"/>
      <c r="F16" s="115"/>
      <c r="G16" s="116"/>
    </row>
  </sheetData>
  <customSheetViews>
    <customSheetView guid="{83B5464C-805B-41DB-81B9-A691DDF78663}" showPageBreaks="1" printArea="1" view="pageBreakPreview">
      <pane xSplit="1" ySplit="5" topLeftCell="B6" activePane="bottomRight" state="frozen"/>
      <selection pane="bottomRight" activeCell="C6" sqref="C6:G11"/>
      <pageMargins left="0.39370078740157483" right="0.39370078740157483" top="0.39370078740157483" bottom="0.39370078740157483" header="0.31496062992125984" footer="0.31496062992125984"/>
      <pageSetup paperSize="9" scale="76" orientation="landscape" r:id="rId1"/>
      <headerFooter>
        <oddFooter>&amp;R100</oddFooter>
      </headerFooter>
    </customSheetView>
    <customSheetView guid="{DB5FF748-5A0B-481D-84B1-E8DCB60F31BB}" showPageBreaks="1" printArea="1" view="pageBreakPreview">
      <pane xSplit="1" ySplit="5" topLeftCell="B6" activePane="bottomRight" state="frozen"/>
      <selection pane="bottomRight" activeCell="C6" sqref="C6:G11"/>
      <pageMargins left="0.39370078740157483" right="0.39370078740157483" top="0.39370078740157483" bottom="0.39370078740157483" header="0.31496062992125984" footer="0.31496062992125984"/>
      <pageSetup paperSize="9" scale="76" orientation="landscape" r:id="rId2"/>
      <headerFooter>
        <oddFooter>&amp;R100</oddFooter>
      </headerFooter>
    </customSheetView>
    <customSheetView guid="{6D50AFB0-1F88-45CC-9714-E302C21A7AF6}" scale="90" showPageBreaks="1" view="pageBreakPreview">
      <pane xSplit="1" ySplit="5" topLeftCell="B9" activePane="bottomRight" state="frozen"/>
      <selection pane="bottomRight" activeCell="B8" sqref="B8"/>
      <pageMargins left="0.39370078740157483" right="0.39370078740157483" top="0.39370078740157483" bottom="0.39370078740157483" header="0.31496062992125984" footer="0.31496062992125984"/>
      <pageSetup paperSize="9" scale="76" orientation="landscape" r:id="rId3"/>
      <headerFooter>
        <oddFooter>&amp;R100</oddFooter>
      </headerFooter>
    </customSheetView>
  </customSheetViews>
  <mergeCells count="9">
    <mergeCell ref="B15:G15"/>
    <mergeCell ref="B16:G16"/>
    <mergeCell ref="A1:G1"/>
    <mergeCell ref="A2:G2"/>
    <mergeCell ref="A3:G3"/>
    <mergeCell ref="A6:A7"/>
    <mergeCell ref="F6:F7"/>
    <mergeCell ref="A8:A10"/>
    <mergeCell ref="F8:F10"/>
  </mergeCells>
  <pageMargins left="0.39370078740157483" right="0.39370078740157483" top="0.39370078740157483" bottom="0.39370078740157483" header="0.31496062992125984" footer="0.31496062992125984"/>
  <pageSetup paperSize="9" scale="76" orientation="landscape" r:id="rId4"/>
  <headerFooter>
    <oddFooter>&amp;R89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
  <sheetViews>
    <sheetView zoomScale="80" zoomScaleNormal="90" zoomScaleSheetLayoutView="80" workbookViewId="0">
      <selection activeCell="B19" sqref="B19:G19"/>
    </sheetView>
  </sheetViews>
  <sheetFormatPr defaultRowHeight="15" x14ac:dyDescent="0.25"/>
  <cols>
    <col min="1" max="1" width="33" style="1" customWidth="1"/>
    <col min="2" max="2" width="60.42578125" style="1" customWidth="1"/>
    <col min="3" max="4" width="9.140625" style="1"/>
    <col min="5" max="5" width="17.140625" style="1" customWidth="1"/>
    <col min="6" max="6" width="18" style="1" customWidth="1"/>
    <col min="7" max="7" width="42.140625" style="1" customWidth="1"/>
    <col min="8" max="16384" width="9.140625" style="1"/>
  </cols>
  <sheetData>
    <row r="1" spans="1:7" ht="16.5" x14ac:dyDescent="0.25">
      <c r="A1" s="72" t="s">
        <v>0</v>
      </c>
      <c r="B1" s="72"/>
      <c r="C1" s="72"/>
      <c r="D1" s="72"/>
      <c r="E1" s="72"/>
      <c r="F1" s="72"/>
      <c r="G1" s="72"/>
    </row>
    <row r="2" spans="1:7" ht="36" customHeight="1" x14ac:dyDescent="0.25">
      <c r="A2" s="110" t="s">
        <v>62</v>
      </c>
      <c r="B2" s="110"/>
      <c r="C2" s="110"/>
      <c r="D2" s="110"/>
      <c r="E2" s="110"/>
      <c r="F2" s="110"/>
      <c r="G2" s="110"/>
    </row>
    <row r="3" spans="1:7" ht="16.5" x14ac:dyDescent="0.25">
      <c r="A3" s="73" t="s">
        <v>31</v>
      </c>
      <c r="B3" s="73"/>
      <c r="C3" s="73"/>
      <c r="D3" s="73"/>
      <c r="E3" s="73"/>
      <c r="F3" s="73"/>
      <c r="G3" s="73"/>
    </row>
    <row r="5" spans="1:7" ht="42.75" x14ac:dyDescent="0.25">
      <c r="A5" s="2" t="s">
        <v>1</v>
      </c>
      <c r="B5" s="2" t="s">
        <v>2</v>
      </c>
      <c r="C5" s="2" t="s">
        <v>3</v>
      </c>
      <c r="D5" s="2" t="s">
        <v>4</v>
      </c>
      <c r="E5" s="2" t="s">
        <v>5</v>
      </c>
      <c r="F5" s="2" t="s">
        <v>6</v>
      </c>
      <c r="G5" s="2" t="s">
        <v>7</v>
      </c>
    </row>
    <row r="6" spans="1:7" ht="38.25" customHeight="1" x14ac:dyDescent="0.25">
      <c r="A6" s="74" t="s">
        <v>11</v>
      </c>
      <c r="B6" s="6" t="s">
        <v>8</v>
      </c>
      <c r="C6" s="7">
        <v>0.5</v>
      </c>
      <c r="D6" s="26">
        <v>10</v>
      </c>
      <c r="E6" s="26">
        <f>D6*C6</f>
        <v>5</v>
      </c>
      <c r="F6" s="86">
        <f>(E6+E7+E8)*0.4</f>
        <v>2</v>
      </c>
      <c r="G6" s="55" t="s">
        <v>50</v>
      </c>
    </row>
    <row r="7" spans="1:7" ht="57" customHeight="1" x14ac:dyDescent="0.25">
      <c r="A7" s="75"/>
      <c r="B7" s="6" t="s">
        <v>9</v>
      </c>
      <c r="C7" s="7">
        <v>0.5</v>
      </c>
      <c r="D7" s="26">
        <v>0</v>
      </c>
      <c r="E7" s="26">
        <f>D7*C7</f>
        <v>0</v>
      </c>
      <c r="F7" s="87"/>
      <c r="G7" s="55" t="s">
        <v>72</v>
      </c>
    </row>
    <row r="8" spans="1:7" ht="72.75" hidden="1" customHeight="1" x14ac:dyDescent="0.25">
      <c r="A8" s="76"/>
      <c r="B8" s="30"/>
      <c r="C8" s="44"/>
      <c r="D8" s="42"/>
      <c r="E8" s="42"/>
      <c r="F8" s="88"/>
      <c r="G8" s="49"/>
    </row>
    <row r="9" spans="1:7" ht="87" customHeight="1" x14ac:dyDescent="0.25">
      <c r="A9" s="85" t="s">
        <v>12</v>
      </c>
      <c r="B9" s="28" t="s">
        <v>20</v>
      </c>
      <c r="C9" s="22">
        <v>0.3</v>
      </c>
      <c r="D9" s="26">
        <v>10</v>
      </c>
      <c r="E9" s="26">
        <f>D9*C9</f>
        <v>3</v>
      </c>
      <c r="F9" s="104">
        <f>(E9+E10+E11+E12)*0.2</f>
        <v>2</v>
      </c>
      <c r="G9" s="53" t="s">
        <v>19</v>
      </c>
    </row>
    <row r="10" spans="1:7" ht="41.25" customHeight="1" x14ac:dyDescent="0.25">
      <c r="A10" s="85"/>
      <c r="B10" s="28" t="s">
        <v>21</v>
      </c>
      <c r="C10" s="22">
        <v>0.4</v>
      </c>
      <c r="D10" s="26">
        <v>10</v>
      </c>
      <c r="E10" s="26">
        <f>D10*C10</f>
        <v>4</v>
      </c>
      <c r="F10" s="104"/>
      <c r="G10" s="50"/>
    </row>
    <row r="11" spans="1:7" ht="41.25" hidden="1" customHeight="1" x14ac:dyDescent="0.25">
      <c r="A11" s="85"/>
      <c r="B11" s="30"/>
      <c r="C11" s="38"/>
      <c r="D11" s="26"/>
      <c r="E11" s="26"/>
      <c r="F11" s="104"/>
      <c r="G11" s="50"/>
    </row>
    <row r="12" spans="1:7" ht="45" x14ac:dyDescent="0.25">
      <c r="A12" s="85"/>
      <c r="B12" s="32" t="s">
        <v>22</v>
      </c>
      <c r="C12" s="26">
        <v>0.3</v>
      </c>
      <c r="D12" s="26">
        <v>10</v>
      </c>
      <c r="E12" s="26">
        <f>D12*C12</f>
        <v>3</v>
      </c>
      <c r="F12" s="104"/>
      <c r="G12" s="50"/>
    </row>
    <row r="13" spans="1:7" ht="42" customHeight="1" x14ac:dyDescent="0.25">
      <c r="A13" s="74" t="s">
        <v>13</v>
      </c>
      <c r="B13" s="31" t="s">
        <v>23</v>
      </c>
      <c r="C13" s="26">
        <v>0.4</v>
      </c>
      <c r="D13" s="26">
        <v>8</v>
      </c>
      <c r="E13" s="26">
        <f>D13*C13</f>
        <v>3.2</v>
      </c>
      <c r="F13" s="86">
        <f>(E13+E14+E15+E16)*0.4</f>
        <v>3.08</v>
      </c>
      <c r="G13" s="53" t="s">
        <v>73</v>
      </c>
    </row>
    <row r="14" spans="1:7" ht="67.5" hidden="1" customHeight="1" x14ac:dyDescent="0.25">
      <c r="A14" s="75"/>
      <c r="B14" s="30"/>
      <c r="C14" s="44"/>
      <c r="D14" s="42"/>
      <c r="E14" s="42"/>
      <c r="F14" s="87"/>
      <c r="G14" s="51"/>
    </row>
    <row r="15" spans="1:7" ht="52.5" customHeight="1" x14ac:dyDescent="0.25">
      <c r="A15" s="75"/>
      <c r="B15" s="28" t="s">
        <v>28</v>
      </c>
      <c r="C15" s="22">
        <v>0.3</v>
      </c>
      <c r="D15" s="26">
        <v>5</v>
      </c>
      <c r="E15" s="26">
        <f>D15*C15</f>
        <v>1.5</v>
      </c>
      <c r="F15" s="87"/>
      <c r="G15" s="53" t="s">
        <v>74</v>
      </c>
    </row>
    <row r="16" spans="1:7" ht="71.25" customHeight="1" x14ac:dyDescent="0.25">
      <c r="A16" s="76"/>
      <c r="B16" s="28" t="s">
        <v>29</v>
      </c>
      <c r="C16" s="22">
        <v>0.3</v>
      </c>
      <c r="D16" s="26">
        <v>10</v>
      </c>
      <c r="E16" s="26">
        <f>D16*C16</f>
        <v>3</v>
      </c>
      <c r="F16" s="88"/>
      <c r="G16" s="56" t="s">
        <v>75</v>
      </c>
    </row>
    <row r="17" spans="1:7" ht="19.5" customHeight="1" x14ac:dyDescent="0.25">
      <c r="A17" s="4" t="s">
        <v>14</v>
      </c>
      <c r="B17" s="5"/>
      <c r="C17" s="5"/>
      <c r="D17" s="5"/>
      <c r="E17" s="5"/>
      <c r="F17" s="52">
        <f>F6+F9+F13</f>
        <v>7.08</v>
      </c>
      <c r="G17" s="5"/>
    </row>
    <row r="18" spans="1:7" ht="55.5" customHeight="1" x14ac:dyDescent="0.25">
      <c r="A18" s="12" t="s">
        <v>15</v>
      </c>
      <c r="B18" s="111" t="s">
        <v>35</v>
      </c>
      <c r="C18" s="106"/>
      <c r="D18" s="106"/>
      <c r="E18" s="106"/>
      <c r="F18" s="106"/>
      <c r="G18" s="107"/>
    </row>
    <row r="19" spans="1:7" ht="69.75" customHeight="1" x14ac:dyDescent="0.25">
      <c r="A19" s="12" t="s">
        <v>16</v>
      </c>
      <c r="B19" s="114" t="s">
        <v>81</v>
      </c>
      <c r="C19" s="117"/>
      <c r="D19" s="117"/>
      <c r="E19" s="117"/>
      <c r="F19" s="117"/>
      <c r="G19" s="118"/>
    </row>
  </sheetData>
  <customSheetViews>
    <customSheetView guid="{83B5464C-805B-41DB-81B9-A691DDF78663}" showPageBreaks="1" printArea="1" hiddenRows="1" topLeftCell="A10">
      <selection activeCell="E23" sqref="E23"/>
      <pageMargins left="0.39370078740157483" right="0.39370078740157483" top="0.39370078740157483" bottom="0.39370078740157483" header="0.31496062992125984" footer="0.31496062992125984"/>
      <pageSetup paperSize="9" scale="72" orientation="landscape" r:id="rId1"/>
      <headerFooter>
        <oddFooter>&amp;R92</oddFooter>
      </headerFooter>
    </customSheetView>
    <customSheetView guid="{DB5FF748-5A0B-481D-84B1-E8DCB60F31BB}" scale="90" showPageBreaks="1" printArea="1" hiddenRows="1" topLeftCell="A10">
      <selection activeCell="B19" sqref="B19:G19"/>
      <pageMargins left="0.39370078740157483" right="0.39370078740157483" top="0.39370078740157483" bottom="0.39370078740157483" header="0.31496062992125984" footer="0.31496062992125984"/>
      <pageSetup paperSize="9" scale="72" orientation="landscape" r:id="rId2"/>
      <headerFooter>
        <oddFooter>&amp;R92</oddFooter>
      </headerFooter>
    </customSheetView>
    <customSheetView guid="{6D50AFB0-1F88-45CC-9714-E302C21A7AF6}" scale="80" showPageBreaks="1" printArea="1" hiddenRows="1">
      <selection activeCell="B19" sqref="B19:G19"/>
      <pageMargins left="0.39370078740157483" right="0.39370078740157483" top="0.39370078740157483" bottom="0.39370078740157483" header="0.31496062992125984" footer="0.31496062992125984"/>
      <pageSetup paperSize="9" scale="72" orientation="landscape" r:id="rId3"/>
      <headerFooter>
        <oddFooter>&amp;R92</oddFooter>
      </headerFooter>
    </customSheetView>
  </customSheetViews>
  <mergeCells count="11">
    <mergeCell ref="F9:F12"/>
    <mergeCell ref="A13:A16"/>
    <mergeCell ref="F13:F16"/>
    <mergeCell ref="B18:G18"/>
    <mergeCell ref="B19:G19"/>
    <mergeCell ref="A9:A12"/>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72" orientation="landscape" r:id="rId4"/>
  <headerFooter>
    <oddFooter>&amp;R90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0"/>
  <sheetViews>
    <sheetView view="pageBreakPreview" topLeftCell="A7" zoomScale="80" zoomScaleNormal="100" zoomScaleSheetLayoutView="80" workbookViewId="0">
      <selection activeCell="G34" sqref="G34"/>
    </sheetView>
  </sheetViews>
  <sheetFormatPr defaultRowHeight="15" x14ac:dyDescent="0.25"/>
  <cols>
    <col min="1" max="1" width="36.42578125" style="1" customWidth="1"/>
    <col min="2" max="2" width="60.42578125" style="1" customWidth="1"/>
    <col min="3" max="4" width="9.140625" style="1"/>
    <col min="5" max="5" width="17.140625" style="1" customWidth="1"/>
    <col min="6" max="6" width="18" style="1" customWidth="1"/>
    <col min="7" max="7" width="43.42578125" style="1" customWidth="1"/>
    <col min="8" max="16384" width="9.140625" style="1"/>
  </cols>
  <sheetData>
    <row r="1" spans="1:8" ht="16.5" x14ac:dyDescent="0.25">
      <c r="A1" s="72" t="s">
        <v>0</v>
      </c>
      <c r="B1" s="72"/>
      <c r="C1" s="72"/>
      <c r="D1" s="72"/>
      <c r="E1" s="72"/>
      <c r="F1" s="72"/>
      <c r="G1" s="72"/>
    </row>
    <row r="2" spans="1:8" ht="10.5" customHeight="1" x14ac:dyDescent="0.25">
      <c r="A2" s="110" t="s">
        <v>37</v>
      </c>
      <c r="B2" s="110"/>
      <c r="C2" s="110"/>
      <c r="D2" s="110"/>
      <c r="E2" s="110"/>
      <c r="F2" s="110"/>
      <c r="G2" s="110"/>
    </row>
    <row r="3" spans="1:8" ht="34.5" customHeight="1" x14ac:dyDescent="0.25">
      <c r="A3" s="110"/>
      <c r="B3" s="110"/>
      <c r="C3" s="110"/>
      <c r="D3" s="110"/>
      <c r="E3" s="110"/>
      <c r="F3" s="110"/>
      <c r="G3" s="110"/>
    </row>
    <row r="4" spans="1:8" ht="16.5" x14ac:dyDescent="0.25">
      <c r="A4" s="73" t="s">
        <v>31</v>
      </c>
      <c r="B4" s="73"/>
      <c r="C4" s="73"/>
      <c r="D4" s="73"/>
      <c r="E4" s="73"/>
      <c r="F4" s="73"/>
      <c r="G4" s="73"/>
    </row>
    <row r="6" spans="1:8" ht="42.75" x14ac:dyDescent="0.25">
      <c r="A6" s="2" t="s">
        <v>1</v>
      </c>
      <c r="B6" s="2" t="s">
        <v>2</v>
      </c>
      <c r="C6" s="2" t="s">
        <v>3</v>
      </c>
      <c r="D6" s="2" t="s">
        <v>4</v>
      </c>
      <c r="E6" s="2" t="s">
        <v>5</v>
      </c>
      <c r="F6" s="2" t="s">
        <v>6</v>
      </c>
      <c r="G6" s="2" t="s">
        <v>7</v>
      </c>
    </row>
    <row r="7" spans="1:8" ht="38.25" customHeight="1" x14ac:dyDescent="0.25">
      <c r="A7" s="74" t="s">
        <v>11</v>
      </c>
      <c r="B7" s="6" t="s">
        <v>8</v>
      </c>
      <c r="C7" s="7">
        <v>0.5</v>
      </c>
      <c r="D7" s="7">
        <v>8</v>
      </c>
      <c r="E7" s="7">
        <f>D7*C7</f>
        <v>4</v>
      </c>
      <c r="F7" s="95">
        <f>(E7+E8+E9)*0.4</f>
        <v>1.6</v>
      </c>
      <c r="G7" s="8" t="s">
        <v>125</v>
      </c>
    </row>
    <row r="8" spans="1:8" ht="57" customHeight="1" x14ac:dyDescent="0.25">
      <c r="A8" s="75"/>
      <c r="B8" s="6" t="s">
        <v>9</v>
      </c>
      <c r="C8" s="7">
        <v>0.5</v>
      </c>
      <c r="D8" s="7">
        <v>0</v>
      </c>
      <c r="E8" s="7">
        <f>D8*C8</f>
        <v>0</v>
      </c>
      <c r="F8" s="96"/>
      <c r="G8" s="8" t="s">
        <v>126</v>
      </c>
      <c r="H8" s="11"/>
    </row>
    <row r="9" spans="1:8" ht="72.75" hidden="1" customHeight="1" x14ac:dyDescent="0.25">
      <c r="A9" s="76"/>
      <c r="B9" s="6" t="s">
        <v>10</v>
      </c>
      <c r="C9" s="16" t="s">
        <v>33</v>
      </c>
      <c r="D9" s="16" t="s">
        <v>33</v>
      </c>
      <c r="E9" s="16">
        <v>0</v>
      </c>
      <c r="F9" s="97"/>
      <c r="G9" s="13"/>
    </row>
    <row r="10" spans="1:8" ht="78.75" customHeight="1" x14ac:dyDescent="0.25">
      <c r="A10" s="85" t="s">
        <v>12</v>
      </c>
      <c r="B10" s="6" t="s">
        <v>20</v>
      </c>
      <c r="C10" s="7">
        <v>0.3</v>
      </c>
      <c r="D10" s="7">
        <v>10</v>
      </c>
      <c r="E10" s="7">
        <f t="shared" ref="E10:E17" si="0">D10*C10</f>
        <v>3</v>
      </c>
      <c r="F10" s="102">
        <f>(E10+E11+E12+E13)*0.2</f>
        <v>1.7000000000000002</v>
      </c>
      <c r="G10" s="59" t="s">
        <v>32</v>
      </c>
    </row>
    <row r="11" spans="1:8" ht="41.25" customHeight="1" x14ac:dyDescent="0.25">
      <c r="A11" s="85"/>
      <c r="B11" s="6" t="s">
        <v>21</v>
      </c>
      <c r="C11" s="7">
        <v>0.4</v>
      </c>
      <c r="D11" s="7">
        <v>10</v>
      </c>
      <c r="E11" s="7">
        <f t="shared" si="0"/>
        <v>4</v>
      </c>
      <c r="F11" s="102"/>
      <c r="G11" s="9"/>
    </row>
    <row r="12" spans="1:8" ht="81" hidden="1" customHeight="1" x14ac:dyDescent="0.25">
      <c r="A12" s="85"/>
      <c r="B12" s="6" t="s">
        <v>26</v>
      </c>
      <c r="C12" s="16" t="s">
        <v>33</v>
      </c>
      <c r="D12" s="16" t="s">
        <v>33</v>
      </c>
      <c r="E12" s="16">
        <v>0</v>
      </c>
      <c r="F12" s="102"/>
      <c r="G12" s="9"/>
    </row>
    <row r="13" spans="1:8" ht="45" x14ac:dyDescent="0.25">
      <c r="A13" s="85"/>
      <c r="B13" s="6" t="s">
        <v>22</v>
      </c>
      <c r="C13" s="7">
        <v>0.3</v>
      </c>
      <c r="D13" s="7">
        <v>5</v>
      </c>
      <c r="E13" s="7">
        <f t="shared" si="0"/>
        <v>1.5</v>
      </c>
      <c r="F13" s="102"/>
      <c r="G13" s="9"/>
    </row>
    <row r="14" spans="1:8" ht="42" customHeight="1" x14ac:dyDescent="0.25">
      <c r="A14" s="74" t="s">
        <v>13</v>
      </c>
      <c r="B14" s="6" t="s">
        <v>23</v>
      </c>
      <c r="C14" s="7">
        <v>0.4</v>
      </c>
      <c r="D14" s="7">
        <v>8</v>
      </c>
      <c r="E14" s="7">
        <f t="shared" si="0"/>
        <v>3.2</v>
      </c>
      <c r="F14" s="95">
        <f>(E14+E15+E16+E17)*0.4</f>
        <v>3.6799999999999997</v>
      </c>
      <c r="G14" s="59" t="s">
        <v>44</v>
      </c>
    </row>
    <row r="15" spans="1:8" ht="67.5" hidden="1" customHeight="1" x14ac:dyDescent="0.25">
      <c r="A15" s="75"/>
      <c r="B15" s="6" t="s">
        <v>27</v>
      </c>
      <c r="C15" s="16" t="s">
        <v>33</v>
      </c>
      <c r="D15" s="16" t="s">
        <v>33</v>
      </c>
      <c r="E15" s="16">
        <v>0</v>
      </c>
      <c r="F15" s="96"/>
      <c r="G15" s="14"/>
    </row>
    <row r="16" spans="1:8" ht="52.5" customHeight="1" x14ac:dyDescent="0.25">
      <c r="A16" s="75"/>
      <c r="B16" s="6" t="s">
        <v>28</v>
      </c>
      <c r="C16" s="7">
        <v>0.3</v>
      </c>
      <c r="D16" s="7">
        <v>10</v>
      </c>
      <c r="E16" s="7">
        <f t="shared" si="0"/>
        <v>3</v>
      </c>
      <c r="F16" s="96"/>
      <c r="G16" s="59" t="s">
        <v>127</v>
      </c>
    </row>
    <row r="17" spans="1:7" ht="71.25" customHeight="1" x14ac:dyDescent="0.25">
      <c r="A17" s="76"/>
      <c r="B17" s="6" t="s">
        <v>29</v>
      </c>
      <c r="C17" s="7">
        <v>0.3</v>
      </c>
      <c r="D17" s="7">
        <v>10</v>
      </c>
      <c r="E17" s="7">
        <f t="shared" si="0"/>
        <v>3</v>
      </c>
      <c r="F17" s="97"/>
      <c r="G17" s="61" t="s">
        <v>34</v>
      </c>
    </row>
    <row r="18" spans="1:7" ht="19.5" customHeight="1" x14ac:dyDescent="0.25">
      <c r="A18" s="4" t="s">
        <v>14</v>
      </c>
      <c r="B18" s="5"/>
      <c r="C18" s="5"/>
      <c r="D18" s="5"/>
      <c r="E18" s="5"/>
      <c r="F18" s="52">
        <f>F7+F10+F14</f>
        <v>6.98</v>
      </c>
      <c r="G18" s="5"/>
    </row>
    <row r="19" spans="1:7" ht="51.75" customHeight="1" x14ac:dyDescent="0.25">
      <c r="A19" s="12" t="s">
        <v>15</v>
      </c>
      <c r="B19" s="98" t="s">
        <v>35</v>
      </c>
      <c r="C19" s="108"/>
      <c r="D19" s="108"/>
      <c r="E19" s="108"/>
      <c r="F19" s="108"/>
      <c r="G19" s="109"/>
    </row>
    <row r="20" spans="1:7" ht="66" customHeight="1" x14ac:dyDescent="0.25">
      <c r="A20" s="12" t="s">
        <v>16</v>
      </c>
      <c r="B20" s="101" t="s">
        <v>128</v>
      </c>
      <c r="C20" s="99"/>
      <c r="D20" s="99"/>
      <c r="E20" s="99"/>
      <c r="F20" s="99"/>
      <c r="G20" s="100"/>
    </row>
  </sheetData>
  <customSheetViews>
    <customSheetView guid="{83B5464C-805B-41DB-81B9-A691DDF78663}" scale="80" showPageBreaks="1" printArea="1" hiddenRows="1" view="pageBreakPreview" topLeftCell="A7">
      <selection activeCell="B19" sqref="B19:G19"/>
      <pageMargins left="0.39370078740157483" right="0.39370078740157483" top="0.39370078740157483" bottom="0.39370078740157483" header="0.31496062992125984" footer="0.31496062992125984"/>
      <pageSetup paperSize="9" scale="60" orientation="landscape" r:id="rId1"/>
      <headerFooter>
        <oddFooter>&amp;R87</oddFooter>
      </headerFooter>
    </customSheetView>
    <customSheetView guid="{DB5FF748-5A0B-481D-84B1-E8DCB60F31BB}" scale="80" showPageBreaks="1" printArea="1" hiddenRows="1" view="pageBreakPreview" topLeftCell="A7">
      <selection activeCell="F18" sqref="F18"/>
      <pageMargins left="0.39370078740157483" right="0.39370078740157483" top="0.39370078740157483" bottom="0.39370078740157483" header="0.31496062992125984" footer="0.31496062992125984"/>
      <pageSetup paperSize="9" scale="60" orientation="landscape" r:id="rId2"/>
      <headerFooter>
        <oddFooter>&amp;R87</oddFooter>
      </headerFooter>
    </customSheetView>
    <customSheetView guid="{6D50AFB0-1F88-45CC-9714-E302C21A7AF6}" scale="80" showPageBreaks="1" printArea="1" hiddenRows="1" view="pageBreakPreview" topLeftCell="A7">
      <selection activeCell="G34" sqref="G34"/>
      <pageMargins left="0.39370078740157483" right="0.39370078740157483" top="0.39370078740157483" bottom="0.39370078740157483" header="0.31496062992125984" footer="0.31496062992125984"/>
      <pageSetup paperSize="9" scale="60" orientation="landscape" r:id="rId3"/>
      <headerFooter>
        <oddFooter>&amp;R87</oddFooter>
      </headerFooter>
    </customSheetView>
  </customSheetViews>
  <mergeCells count="11">
    <mergeCell ref="A1:G1"/>
    <mergeCell ref="A4:G4"/>
    <mergeCell ref="A7:A9"/>
    <mergeCell ref="F7:F9"/>
    <mergeCell ref="A10:A13"/>
    <mergeCell ref="F10:F13"/>
    <mergeCell ref="A14:A17"/>
    <mergeCell ref="F14:F17"/>
    <mergeCell ref="B19:G19"/>
    <mergeCell ref="B20:G20"/>
    <mergeCell ref="A2:G3"/>
  </mergeCells>
  <pageMargins left="0.39370078740157483" right="0.39370078740157483" top="0.39370078740157483" bottom="0.39370078740157483" header="0.31496062992125984" footer="0.31496062992125984"/>
  <pageSetup paperSize="9" scale="60" orientation="landscape" r:id="rId4"/>
  <headerFooter>
    <oddFooter>&amp;R91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0"/>
  <sheetViews>
    <sheetView view="pageBreakPreview" zoomScale="80" zoomScaleNormal="100" zoomScaleSheetLayoutView="80" workbookViewId="0">
      <selection activeCell="J17" sqref="J17"/>
    </sheetView>
  </sheetViews>
  <sheetFormatPr defaultRowHeight="15" x14ac:dyDescent="0.25"/>
  <cols>
    <col min="1" max="1" width="36.42578125" style="1" customWidth="1"/>
    <col min="2" max="2" width="60.42578125" style="1" customWidth="1"/>
    <col min="3" max="4" width="9.140625" style="1"/>
    <col min="5" max="5" width="17.140625" style="1" customWidth="1"/>
    <col min="6" max="6" width="18" style="1" customWidth="1"/>
    <col min="7" max="7" width="43.42578125" style="1" customWidth="1"/>
    <col min="8" max="16384" width="9.140625" style="1"/>
  </cols>
  <sheetData>
    <row r="1" spans="1:8" ht="16.5" x14ac:dyDescent="0.25">
      <c r="A1" s="72" t="s">
        <v>0</v>
      </c>
      <c r="B1" s="72"/>
      <c r="C1" s="72"/>
      <c r="D1" s="72"/>
      <c r="E1" s="72"/>
      <c r="F1" s="72"/>
      <c r="G1" s="72"/>
    </row>
    <row r="2" spans="1:8" ht="10.5" customHeight="1" x14ac:dyDescent="0.25">
      <c r="A2" s="110" t="s">
        <v>46</v>
      </c>
      <c r="B2" s="110"/>
      <c r="C2" s="110"/>
      <c r="D2" s="110"/>
      <c r="E2" s="110"/>
      <c r="F2" s="110"/>
      <c r="G2" s="110"/>
    </row>
    <row r="3" spans="1:8" ht="9" customHeight="1" x14ac:dyDescent="0.25">
      <c r="A3" s="110"/>
      <c r="B3" s="110"/>
      <c r="C3" s="110"/>
      <c r="D3" s="110"/>
      <c r="E3" s="110"/>
      <c r="F3" s="110"/>
      <c r="G3" s="110"/>
    </row>
    <row r="4" spans="1:8" ht="16.5" x14ac:dyDescent="0.25">
      <c r="A4" s="73" t="s">
        <v>31</v>
      </c>
      <c r="B4" s="73"/>
      <c r="C4" s="73"/>
      <c r="D4" s="73"/>
      <c r="E4" s="73"/>
      <c r="F4" s="73"/>
      <c r="G4" s="73"/>
    </row>
    <row r="6" spans="1:8" ht="42.75" x14ac:dyDescent="0.25">
      <c r="A6" s="2" t="s">
        <v>1</v>
      </c>
      <c r="B6" s="2" t="s">
        <v>2</v>
      </c>
      <c r="C6" s="2" t="s">
        <v>3</v>
      </c>
      <c r="D6" s="2" t="s">
        <v>4</v>
      </c>
      <c r="E6" s="2" t="s">
        <v>5</v>
      </c>
      <c r="F6" s="2" t="s">
        <v>6</v>
      </c>
      <c r="G6" s="2" t="s">
        <v>7</v>
      </c>
    </row>
    <row r="7" spans="1:8" ht="38.25" customHeight="1" x14ac:dyDescent="0.25">
      <c r="A7" s="74" t="s">
        <v>11</v>
      </c>
      <c r="B7" s="6" t="s">
        <v>8</v>
      </c>
      <c r="C7" s="7">
        <v>0.5</v>
      </c>
      <c r="D7" s="7">
        <v>10</v>
      </c>
      <c r="E7" s="7">
        <f>D7*C7</f>
        <v>5</v>
      </c>
      <c r="F7" s="95">
        <f>(E7+E8+E9)*0.4</f>
        <v>2</v>
      </c>
      <c r="G7" s="8" t="s">
        <v>88</v>
      </c>
    </row>
    <row r="8" spans="1:8" ht="57" customHeight="1" x14ac:dyDescent="0.25">
      <c r="A8" s="75"/>
      <c r="B8" s="6" t="s">
        <v>9</v>
      </c>
      <c r="C8" s="7">
        <v>0.5</v>
      </c>
      <c r="D8" s="7">
        <v>0</v>
      </c>
      <c r="E8" s="7">
        <f>D8*C8</f>
        <v>0</v>
      </c>
      <c r="F8" s="96"/>
      <c r="G8" s="8" t="s">
        <v>89</v>
      </c>
      <c r="H8" s="11"/>
    </row>
    <row r="9" spans="1:8" ht="72.75" hidden="1" customHeight="1" x14ac:dyDescent="0.25">
      <c r="A9" s="76"/>
      <c r="B9" s="6" t="s">
        <v>10</v>
      </c>
      <c r="C9" s="16" t="s">
        <v>33</v>
      </c>
      <c r="D9" s="7" t="s">
        <v>33</v>
      </c>
      <c r="E9" s="7">
        <v>0</v>
      </c>
      <c r="F9" s="97"/>
      <c r="G9" s="13"/>
    </row>
    <row r="10" spans="1:8" ht="78.75" customHeight="1" x14ac:dyDescent="0.25">
      <c r="A10" s="85" t="s">
        <v>12</v>
      </c>
      <c r="B10" s="6" t="s">
        <v>20</v>
      </c>
      <c r="C10" s="7">
        <v>0.3</v>
      </c>
      <c r="D10" s="7">
        <v>10</v>
      </c>
      <c r="E10" s="7">
        <f t="shared" ref="E10:E17" si="0">D10*C10</f>
        <v>3</v>
      </c>
      <c r="F10" s="102">
        <f>(E10+E11+E12+E13)*0.2</f>
        <v>1.7000000000000002</v>
      </c>
      <c r="G10" s="59" t="s">
        <v>32</v>
      </c>
    </row>
    <row r="11" spans="1:8" ht="41.25" customHeight="1" x14ac:dyDescent="0.25">
      <c r="A11" s="85"/>
      <c r="B11" s="6" t="s">
        <v>21</v>
      </c>
      <c r="C11" s="7">
        <v>0.4</v>
      </c>
      <c r="D11" s="7">
        <v>10</v>
      </c>
      <c r="E11" s="7">
        <f t="shared" si="0"/>
        <v>4</v>
      </c>
      <c r="F11" s="102"/>
      <c r="G11" s="9"/>
    </row>
    <row r="12" spans="1:8" ht="81" hidden="1" customHeight="1" x14ac:dyDescent="0.25">
      <c r="A12" s="85"/>
      <c r="B12" s="6" t="s">
        <v>26</v>
      </c>
      <c r="C12" s="16" t="s">
        <v>33</v>
      </c>
      <c r="D12" s="16" t="s">
        <v>33</v>
      </c>
      <c r="E12" s="16">
        <v>0</v>
      </c>
      <c r="F12" s="102"/>
      <c r="G12" s="9"/>
    </row>
    <row r="13" spans="1:8" ht="45" x14ac:dyDescent="0.25">
      <c r="A13" s="85"/>
      <c r="B13" s="6" t="s">
        <v>22</v>
      </c>
      <c r="C13" s="7">
        <v>0.3</v>
      </c>
      <c r="D13" s="7">
        <v>5</v>
      </c>
      <c r="E13" s="7">
        <f t="shared" si="0"/>
        <v>1.5</v>
      </c>
      <c r="F13" s="102"/>
      <c r="G13" s="9"/>
    </row>
    <row r="14" spans="1:8" ht="42" customHeight="1" x14ac:dyDescent="0.25">
      <c r="A14" s="74" t="s">
        <v>13</v>
      </c>
      <c r="B14" s="6" t="s">
        <v>23</v>
      </c>
      <c r="C14" s="7">
        <v>0.4</v>
      </c>
      <c r="D14" s="7">
        <v>5</v>
      </c>
      <c r="E14" s="7">
        <f t="shared" si="0"/>
        <v>2</v>
      </c>
      <c r="F14" s="95">
        <f>(E14+E15+E16+E17)*0.4</f>
        <v>3.2</v>
      </c>
      <c r="G14" s="59" t="s">
        <v>90</v>
      </c>
    </row>
    <row r="15" spans="1:8" ht="67.5" hidden="1" customHeight="1" x14ac:dyDescent="0.25">
      <c r="A15" s="75"/>
      <c r="B15" s="6" t="s">
        <v>27</v>
      </c>
      <c r="C15" s="16" t="s">
        <v>33</v>
      </c>
      <c r="D15" s="16" t="s">
        <v>33</v>
      </c>
      <c r="E15" s="16">
        <v>0</v>
      </c>
      <c r="F15" s="96"/>
      <c r="G15" s="14"/>
    </row>
    <row r="16" spans="1:8" ht="52.5" customHeight="1" x14ac:dyDescent="0.25">
      <c r="A16" s="75"/>
      <c r="B16" s="6" t="s">
        <v>28</v>
      </c>
      <c r="C16" s="7">
        <v>0.3</v>
      </c>
      <c r="D16" s="7">
        <v>10</v>
      </c>
      <c r="E16" s="7">
        <f t="shared" si="0"/>
        <v>3</v>
      </c>
      <c r="F16" s="96"/>
      <c r="G16" s="59" t="s">
        <v>167</v>
      </c>
    </row>
    <row r="17" spans="1:7" ht="71.25" customHeight="1" x14ac:dyDescent="0.25">
      <c r="A17" s="76"/>
      <c r="B17" s="6" t="s">
        <v>29</v>
      </c>
      <c r="C17" s="7">
        <v>0.3</v>
      </c>
      <c r="D17" s="7">
        <v>10</v>
      </c>
      <c r="E17" s="7">
        <f t="shared" si="0"/>
        <v>3</v>
      </c>
      <c r="F17" s="97"/>
      <c r="G17" s="61" t="s">
        <v>91</v>
      </c>
    </row>
    <row r="18" spans="1:7" ht="19.5" customHeight="1" x14ac:dyDescent="0.25">
      <c r="A18" s="4" t="s">
        <v>14</v>
      </c>
      <c r="B18" s="5"/>
      <c r="C18" s="5"/>
      <c r="D18" s="5"/>
      <c r="E18" s="5"/>
      <c r="F18" s="58">
        <f>F7+F10+F14</f>
        <v>6.9</v>
      </c>
      <c r="G18" s="5"/>
    </row>
    <row r="19" spans="1:7" ht="59.25" customHeight="1" x14ac:dyDescent="0.25">
      <c r="A19" s="35" t="s">
        <v>15</v>
      </c>
      <c r="B19" s="98" t="s">
        <v>35</v>
      </c>
      <c r="C19" s="99"/>
      <c r="D19" s="99"/>
      <c r="E19" s="99"/>
      <c r="F19" s="99"/>
      <c r="G19" s="100"/>
    </row>
    <row r="20" spans="1:7" ht="63" customHeight="1" x14ac:dyDescent="0.25">
      <c r="A20" s="35" t="s">
        <v>16</v>
      </c>
      <c r="B20" s="101" t="s">
        <v>92</v>
      </c>
      <c r="C20" s="99"/>
      <c r="D20" s="99"/>
      <c r="E20" s="99"/>
      <c r="F20" s="99"/>
      <c r="G20" s="100"/>
    </row>
  </sheetData>
  <customSheetViews>
    <customSheetView guid="{83B5464C-805B-41DB-81B9-A691DDF78663}" scale="80" showPageBreaks="1" printArea="1" hiddenRows="1" view="pageBreakPreview" topLeftCell="B4">
      <selection activeCell="B19" sqref="B19:G19"/>
      <pageMargins left="0.39370078740157483" right="0.39370078740157483" top="0.39370078740157483" bottom="0.39370078740157483" header="0.31496062992125984" footer="0.31496062992125984"/>
      <pageSetup paperSize="9" scale="60" orientation="landscape" r:id="rId1"/>
      <headerFooter>
        <oddFooter>&amp;R96</oddFooter>
      </headerFooter>
    </customSheetView>
    <customSheetView guid="{DB5FF748-5A0B-481D-84B1-E8DCB60F31BB}" scale="80" showPageBreaks="1" printArea="1" hiddenRows="1" view="pageBreakPreview" topLeftCell="A4">
      <selection activeCell="C17" sqref="C7:G17"/>
      <pageMargins left="0.39370078740157483" right="0.39370078740157483" top="0.39370078740157483" bottom="0.39370078740157483" header="0.31496062992125984" footer="0.31496062992125984"/>
      <pageSetup paperSize="9" scale="60" orientation="landscape" r:id="rId2"/>
      <headerFooter>
        <oddFooter>&amp;R96</oddFooter>
      </headerFooter>
    </customSheetView>
    <customSheetView guid="{6D50AFB0-1F88-45CC-9714-E302C21A7AF6}" scale="80" showPageBreaks="1" printArea="1" hiddenRows="1" view="pageBreakPreview">
      <selection activeCell="J17" sqref="J17"/>
      <pageMargins left="0.39370078740157483" right="0.39370078740157483" top="0.39370078740157483" bottom="0.39370078740157483" header="0.31496062992125984" footer="0.31496062992125984"/>
      <pageSetup paperSize="9" scale="60" orientation="landscape" r:id="rId3"/>
      <headerFooter>
        <oddFooter>&amp;R96</oddFooter>
      </headerFooter>
    </customSheetView>
  </customSheetViews>
  <mergeCells count="11">
    <mergeCell ref="A14:A17"/>
    <mergeCell ref="F14:F17"/>
    <mergeCell ref="B19:G19"/>
    <mergeCell ref="B20:G20"/>
    <mergeCell ref="A1:G1"/>
    <mergeCell ref="A2:G3"/>
    <mergeCell ref="A4:G4"/>
    <mergeCell ref="A7:A9"/>
    <mergeCell ref="F7:F9"/>
    <mergeCell ref="A10:A13"/>
    <mergeCell ref="F10:F13"/>
  </mergeCells>
  <pageMargins left="0.39370078740157483" right="0.39370078740157483" top="0.39370078740157483" bottom="0.39370078740157483" header="0.31496062992125984" footer="0.31496062992125984"/>
  <pageSetup paperSize="9" scale="60" orientation="landscape" r:id="rId4"/>
  <headerFooter>
    <oddFooter>&amp;R92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0"/>
  <sheetViews>
    <sheetView view="pageBreakPreview" topLeftCell="A4" zoomScale="80" zoomScaleNormal="100" zoomScaleSheetLayoutView="80" workbookViewId="0">
      <selection activeCell="H29" sqref="H29"/>
    </sheetView>
  </sheetViews>
  <sheetFormatPr defaultRowHeight="15" x14ac:dyDescent="0.25"/>
  <cols>
    <col min="1" max="1" width="36.42578125" style="1" customWidth="1"/>
    <col min="2" max="2" width="60.42578125" style="1" customWidth="1"/>
    <col min="3" max="4" width="9.140625" style="1"/>
    <col min="5" max="5" width="17.140625" style="1" customWidth="1"/>
    <col min="6" max="6" width="18" style="1" customWidth="1"/>
    <col min="7" max="7" width="43.42578125" style="1" customWidth="1"/>
    <col min="8" max="16384" width="9.140625" style="1"/>
  </cols>
  <sheetData>
    <row r="1" spans="1:8" ht="16.5" x14ac:dyDescent="0.25">
      <c r="A1" s="72" t="s">
        <v>0</v>
      </c>
      <c r="B1" s="72"/>
      <c r="C1" s="72"/>
      <c r="D1" s="72"/>
      <c r="E1" s="72"/>
      <c r="F1" s="72"/>
      <c r="G1" s="72"/>
    </row>
    <row r="2" spans="1:8" ht="10.5" customHeight="1" x14ac:dyDescent="0.25">
      <c r="A2" s="110" t="s">
        <v>49</v>
      </c>
      <c r="B2" s="110"/>
      <c r="C2" s="110"/>
      <c r="D2" s="110"/>
      <c r="E2" s="110"/>
      <c r="F2" s="110"/>
      <c r="G2" s="110"/>
    </row>
    <row r="3" spans="1:8" ht="9" customHeight="1" x14ac:dyDescent="0.25">
      <c r="A3" s="110"/>
      <c r="B3" s="110"/>
      <c r="C3" s="110"/>
      <c r="D3" s="110"/>
      <c r="E3" s="110"/>
      <c r="F3" s="110"/>
      <c r="G3" s="110"/>
    </row>
    <row r="4" spans="1:8" ht="16.5" x14ac:dyDescent="0.25">
      <c r="A4" s="73" t="s">
        <v>31</v>
      </c>
      <c r="B4" s="73"/>
      <c r="C4" s="73"/>
      <c r="D4" s="73"/>
      <c r="E4" s="73"/>
      <c r="F4" s="73"/>
      <c r="G4" s="73"/>
    </row>
    <row r="6" spans="1:8" ht="42.75" x14ac:dyDescent="0.25">
      <c r="A6" s="2" t="s">
        <v>1</v>
      </c>
      <c r="B6" s="2" t="s">
        <v>2</v>
      </c>
      <c r="C6" s="2" t="s">
        <v>3</v>
      </c>
      <c r="D6" s="2" t="s">
        <v>4</v>
      </c>
      <c r="E6" s="2" t="s">
        <v>5</v>
      </c>
      <c r="F6" s="2" t="s">
        <v>6</v>
      </c>
      <c r="G6" s="2" t="s">
        <v>7</v>
      </c>
    </row>
    <row r="7" spans="1:8" ht="38.25" customHeight="1" x14ac:dyDescent="0.25">
      <c r="A7" s="74" t="s">
        <v>11</v>
      </c>
      <c r="B7" s="6" t="s">
        <v>8</v>
      </c>
      <c r="C7" s="7">
        <v>0.5</v>
      </c>
      <c r="D7" s="7">
        <v>5</v>
      </c>
      <c r="E7" s="7">
        <f>D7*C7</f>
        <v>2.5</v>
      </c>
      <c r="F7" s="95">
        <f>(E7+E8+E9)*0.4</f>
        <v>2</v>
      </c>
      <c r="G7" s="8" t="s">
        <v>133</v>
      </c>
    </row>
    <row r="8" spans="1:8" ht="57" customHeight="1" x14ac:dyDescent="0.25">
      <c r="A8" s="75"/>
      <c r="B8" s="6" t="s">
        <v>9</v>
      </c>
      <c r="C8" s="7">
        <v>0.5</v>
      </c>
      <c r="D8" s="7">
        <v>5</v>
      </c>
      <c r="E8" s="7">
        <f>D8*C8</f>
        <v>2.5</v>
      </c>
      <c r="F8" s="96"/>
      <c r="G8" s="8" t="s">
        <v>134</v>
      </c>
      <c r="H8" s="11"/>
    </row>
    <row r="9" spans="1:8" ht="72.75" hidden="1" customHeight="1" x14ac:dyDescent="0.25">
      <c r="A9" s="76"/>
      <c r="B9" s="6" t="s">
        <v>10</v>
      </c>
      <c r="C9" s="7" t="s">
        <v>33</v>
      </c>
      <c r="D9" s="7" t="s">
        <v>33</v>
      </c>
      <c r="E9" s="7">
        <v>0</v>
      </c>
      <c r="F9" s="97"/>
      <c r="G9" s="13"/>
    </row>
    <row r="10" spans="1:8" ht="78.75" customHeight="1" x14ac:dyDescent="0.25">
      <c r="A10" s="85" t="s">
        <v>12</v>
      </c>
      <c r="B10" s="17" t="s">
        <v>20</v>
      </c>
      <c r="C10" s="7">
        <v>0.3</v>
      </c>
      <c r="D10" s="7">
        <v>10</v>
      </c>
      <c r="E10" s="7">
        <f t="shared" ref="E10:E17" si="0">D10*C10</f>
        <v>3</v>
      </c>
      <c r="F10" s="102">
        <f>(E10+E11+E12+E13)*0.2</f>
        <v>2</v>
      </c>
      <c r="G10" s="59" t="s">
        <v>32</v>
      </c>
    </row>
    <row r="11" spans="1:8" ht="41.25" customHeight="1" x14ac:dyDescent="0.25">
      <c r="A11" s="85"/>
      <c r="B11" s="17" t="s">
        <v>21</v>
      </c>
      <c r="C11" s="7">
        <v>0.4</v>
      </c>
      <c r="D11" s="7">
        <v>10</v>
      </c>
      <c r="E11" s="7">
        <f t="shared" si="0"/>
        <v>4</v>
      </c>
      <c r="F11" s="102"/>
      <c r="G11" s="59"/>
    </row>
    <row r="12" spans="1:8" ht="81" hidden="1" customHeight="1" x14ac:dyDescent="0.25">
      <c r="A12" s="85"/>
      <c r="B12" s="6" t="s">
        <v>26</v>
      </c>
      <c r="C12" s="16" t="s">
        <v>33</v>
      </c>
      <c r="D12" s="16" t="s">
        <v>33</v>
      </c>
      <c r="E12" s="16">
        <v>0</v>
      </c>
      <c r="F12" s="102"/>
      <c r="G12" s="59"/>
    </row>
    <row r="13" spans="1:8" ht="45" x14ac:dyDescent="0.25">
      <c r="A13" s="85"/>
      <c r="B13" s="6" t="s">
        <v>22</v>
      </c>
      <c r="C13" s="7">
        <v>0.3</v>
      </c>
      <c r="D13" s="7">
        <v>10</v>
      </c>
      <c r="E13" s="7">
        <f t="shared" si="0"/>
        <v>3</v>
      </c>
      <c r="F13" s="102"/>
      <c r="G13" s="59"/>
    </row>
    <row r="14" spans="1:8" ht="42" customHeight="1" x14ac:dyDescent="0.25">
      <c r="A14" s="74" t="s">
        <v>13</v>
      </c>
      <c r="B14" s="6" t="s">
        <v>23</v>
      </c>
      <c r="C14" s="7">
        <v>0.4</v>
      </c>
      <c r="D14" s="7">
        <v>8</v>
      </c>
      <c r="E14" s="7">
        <f t="shared" si="0"/>
        <v>3.2</v>
      </c>
      <c r="F14" s="95">
        <f>(E14+E15+E16+E17)*0.4</f>
        <v>2.4800000000000004</v>
      </c>
      <c r="G14" s="59" t="s">
        <v>135</v>
      </c>
    </row>
    <row r="15" spans="1:8" ht="67.5" hidden="1" customHeight="1" x14ac:dyDescent="0.25">
      <c r="A15" s="75"/>
      <c r="B15" s="6" t="s">
        <v>27</v>
      </c>
      <c r="C15" s="16" t="s">
        <v>33</v>
      </c>
      <c r="D15" s="16" t="s">
        <v>33</v>
      </c>
      <c r="E15" s="16">
        <v>0</v>
      </c>
      <c r="F15" s="96"/>
      <c r="G15" s="14"/>
    </row>
    <row r="16" spans="1:8" ht="52.5" customHeight="1" x14ac:dyDescent="0.25">
      <c r="A16" s="75"/>
      <c r="B16" s="6" t="s">
        <v>28</v>
      </c>
      <c r="C16" s="7">
        <v>0.3</v>
      </c>
      <c r="D16" s="7">
        <v>5</v>
      </c>
      <c r="E16" s="7">
        <f t="shared" si="0"/>
        <v>1.5</v>
      </c>
      <c r="F16" s="96"/>
      <c r="G16" s="59" t="s">
        <v>136</v>
      </c>
    </row>
    <row r="17" spans="1:7" ht="71.25" customHeight="1" x14ac:dyDescent="0.25">
      <c r="A17" s="76"/>
      <c r="B17" s="6" t="s">
        <v>29</v>
      </c>
      <c r="C17" s="7">
        <v>0.3</v>
      </c>
      <c r="D17" s="7">
        <v>5</v>
      </c>
      <c r="E17" s="7">
        <f t="shared" si="0"/>
        <v>1.5</v>
      </c>
      <c r="F17" s="97"/>
      <c r="G17" s="61" t="s">
        <v>137</v>
      </c>
    </row>
    <row r="18" spans="1:7" ht="19.5" customHeight="1" x14ac:dyDescent="0.25">
      <c r="A18" s="4" t="s">
        <v>14</v>
      </c>
      <c r="B18" s="5"/>
      <c r="C18" s="5"/>
      <c r="D18" s="5"/>
      <c r="E18" s="5"/>
      <c r="F18" s="52">
        <f>F7+F10+F14</f>
        <v>6.48</v>
      </c>
      <c r="G18" s="5"/>
    </row>
    <row r="19" spans="1:7" ht="59.25" customHeight="1" x14ac:dyDescent="0.25">
      <c r="A19" s="12" t="s">
        <v>15</v>
      </c>
      <c r="B19" s="98" t="s">
        <v>35</v>
      </c>
      <c r="C19" s="99"/>
      <c r="D19" s="99"/>
      <c r="E19" s="99"/>
      <c r="F19" s="99"/>
      <c r="G19" s="100"/>
    </row>
    <row r="20" spans="1:7" ht="63" customHeight="1" x14ac:dyDescent="0.25">
      <c r="A20" s="12" t="s">
        <v>16</v>
      </c>
      <c r="B20" s="101" t="s">
        <v>181</v>
      </c>
      <c r="C20" s="99"/>
      <c r="D20" s="99"/>
      <c r="E20" s="99"/>
      <c r="F20" s="99"/>
      <c r="G20" s="100"/>
    </row>
  </sheetData>
  <customSheetViews>
    <customSheetView guid="{83B5464C-805B-41DB-81B9-A691DDF78663}" scale="80" showPageBreaks="1" printArea="1" hiddenRows="1" view="pageBreakPreview" topLeftCell="A4">
      <selection activeCell="B20" sqref="B20:G20"/>
      <pageMargins left="0.39370078740157483" right="0.39370078740157483" top="0.39370078740157483" bottom="0.39370078740157483" header="0.31496062992125984" footer="0.31496062992125984"/>
      <pageSetup paperSize="9" scale="60" orientation="landscape" r:id="rId1"/>
      <headerFooter>
        <oddFooter>&amp;R88</oddFooter>
      </headerFooter>
    </customSheetView>
    <customSheetView guid="{DB5FF748-5A0B-481D-84B1-E8DCB60F31BB}" scale="80" showPageBreaks="1" printArea="1" hiddenRows="1" view="pageBreakPreview" topLeftCell="A4">
      <selection activeCell="B20" sqref="B20:G20"/>
      <pageMargins left="0.39370078740157483" right="0.39370078740157483" top="0.39370078740157483" bottom="0.39370078740157483" header="0.31496062992125984" footer="0.31496062992125984"/>
      <pageSetup paperSize="9" scale="60" orientation="landscape" r:id="rId2"/>
      <headerFooter>
        <oddFooter>&amp;R88</oddFooter>
      </headerFooter>
    </customSheetView>
    <customSheetView guid="{6D50AFB0-1F88-45CC-9714-E302C21A7AF6}" scale="80" showPageBreaks="1" printArea="1" hiddenRows="1" view="pageBreakPreview" topLeftCell="A4">
      <selection activeCell="B20" sqref="B20:G20"/>
      <pageMargins left="0.39370078740157483" right="0.39370078740157483" top="0.39370078740157483" bottom="0.39370078740157483" header="0.31496062992125984" footer="0.31496062992125984"/>
      <pageSetup paperSize="9" scale="60" orientation="landscape" r:id="rId3"/>
      <headerFooter>
        <oddFooter>&amp;R88</oddFooter>
      </headerFooter>
    </customSheetView>
  </customSheetViews>
  <mergeCells count="11">
    <mergeCell ref="A14:A17"/>
    <mergeCell ref="F14:F17"/>
    <mergeCell ref="B19:G19"/>
    <mergeCell ref="B20:G20"/>
    <mergeCell ref="A1:G1"/>
    <mergeCell ref="A2:G3"/>
    <mergeCell ref="A4:G4"/>
    <mergeCell ref="A7:A9"/>
    <mergeCell ref="F7:F9"/>
    <mergeCell ref="A10:A13"/>
    <mergeCell ref="F10:F13"/>
  </mergeCells>
  <pageMargins left="0.39370078740157483" right="0.39370078740157483" top="0.39370078740157483" bottom="0.39370078740157483" header="0.31496062992125984" footer="0.31496062992125984"/>
  <pageSetup paperSize="9" scale="60" orientation="landscape" r:id="rId4"/>
  <headerFooter>
    <oddFooter>&amp;R93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
  <sheetViews>
    <sheetView view="pageBreakPreview" zoomScale="80" zoomScaleNormal="100" zoomScaleSheetLayoutView="80" workbookViewId="0">
      <selection activeCell="D12" sqref="D12"/>
    </sheetView>
  </sheetViews>
  <sheetFormatPr defaultRowHeight="15" x14ac:dyDescent="0.25"/>
  <cols>
    <col min="1" max="1" width="36.42578125" style="1" customWidth="1"/>
    <col min="2" max="2" width="60.42578125" style="1" customWidth="1"/>
    <col min="3" max="4" width="9.140625" style="1"/>
    <col min="5" max="5" width="17.140625" style="1" customWidth="1"/>
    <col min="6" max="6" width="18" style="1" customWidth="1"/>
    <col min="7" max="7" width="42.140625" style="1" customWidth="1"/>
    <col min="8" max="16384" width="9.140625" style="1"/>
  </cols>
  <sheetData>
    <row r="1" spans="1:7" ht="16.5" x14ac:dyDescent="0.25">
      <c r="A1" s="72" t="s">
        <v>0</v>
      </c>
      <c r="B1" s="72"/>
      <c r="C1" s="72"/>
      <c r="D1" s="72"/>
      <c r="E1" s="72"/>
      <c r="F1" s="72"/>
      <c r="G1" s="72"/>
    </row>
    <row r="2" spans="1:7" ht="21" customHeight="1" x14ac:dyDescent="0.25">
      <c r="A2" s="110" t="s">
        <v>51</v>
      </c>
      <c r="B2" s="110"/>
      <c r="C2" s="110"/>
      <c r="D2" s="110"/>
      <c r="E2" s="110"/>
      <c r="F2" s="110"/>
      <c r="G2" s="110"/>
    </row>
    <row r="3" spans="1:7" ht="16.5" x14ac:dyDescent="0.25">
      <c r="A3" s="73" t="s">
        <v>31</v>
      </c>
      <c r="B3" s="73"/>
      <c r="C3" s="73"/>
      <c r="D3" s="73"/>
      <c r="E3" s="73"/>
      <c r="F3" s="73"/>
      <c r="G3" s="73"/>
    </row>
    <row r="5" spans="1:7" ht="42.75" x14ac:dyDescent="0.25">
      <c r="A5" s="2" t="s">
        <v>1</v>
      </c>
      <c r="B5" s="2" t="s">
        <v>2</v>
      </c>
      <c r="C5" s="2" t="s">
        <v>3</v>
      </c>
      <c r="D5" s="2" t="s">
        <v>4</v>
      </c>
      <c r="E5" s="2" t="s">
        <v>5</v>
      </c>
      <c r="F5" s="2" t="s">
        <v>6</v>
      </c>
      <c r="G5" s="2" t="s">
        <v>7</v>
      </c>
    </row>
    <row r="6" spans="1:7" ht="38.25" customHeight="1" x14ac:dyDescent="0.25">
      <c r="A6" s="74" t="s">
        <v>11</v>
      </c>
      <c r="B6" s="6" t="s">
        <v>8</v>
      </c>
      <c r="C6" s="7">
        <v>0.5</v>
      </c>
      <c r="D6" s="22">
        <v>5</v>
      </c>
      <c r="E6" s="22">
        <f>D6*C6</f>
        <v>2.5</v>
      </c>
      <c r="F6" s="77">
        <f>(E6+E7+E8)*0.4</f>
        <v>1</v>
      </c>
      <c r="G6" s="37" t="s">
        <v>175</v>
      </c>
    </row>
    <row r="7" spans="1:7" ht="57" customHeight="1" x14ac:dyDescent="0.25">
      <c r="A7" s="75"/>
      <c r="B7" s="6" t="s">
        <v>9</v>
      </c>
      <c r="C7" s="7">
        <v>0.5</v>
      </c>
      <c r="D7" s="22">
        <v>0</v>
      </c>
      <c r="E7" s="22">
        <f>D7*C7</f>
        <v>0</v>
      </c>
      <c r="F7" s="78"/>
      <c r="G7" s="37" t="s">
        <v>159</v>
      </c>
    </row>
    <row r="8" spans="1:7" ht="72.75" hidden="1" customHeight="1" x14ac:dyDescent="0.25">
      <c r="A8" s="76"/>
      <c r="B8" s="30"/>
      <c r="C8" s="38"/>
      <c r="D8" s="41"/>
      <c r="E8" s="41"/>
      <c r="F8" s="79"/>
      <c r="G8" s="43"/>
    </row>
    <row r="9" spans="1:7" ht="87" customHeight="1" x14ac:dyDescent="0.25">
      <c r="A9" s="85" t="s">
        <v>12</v>
      </c>
      <c r="B9" s="28" t="s">
        <v>20</v>
      </c>
      <c r="C9" s="22">
        <v>0.3</v>
      </c>
      <c r="D9" s="22">
        <v>10</v>
      </c>
      <c r="E9" s="22">
        <f>D9*C9</f>
        <v>3</v>
      </c>
      <c r="F9" s="80">
        <f>(E9+E10+E11+E12)*0.2</f>
        <v>2</v>
      </c>
      <c r="G9" s="39" t="s">
        <v>19</v>
      </c>
    </row>
    <row r="10" spans="1:7" ht="41.25" customHeight="1" x14ac:dyDescent="0.25">
      <c r="A10" s="85"/>
      <c r="B10" s="28" t="s">
        <v>21</v>
      </c>
      <c r="C10" s="22">
        <v>0.4</v>
      </c>
      <c r="D10" s="22">
        <v>10</v>
      </c>
      <c r="E10" s="22">
        <f>D10*C10</f>
        <v>4</v>
      </c>
      <c r="F10" s="80"/>
      <c r="G10" s="47"/>
    </row>
    <row r="11" spans="1:7" ht="41.25" hidden="1" customHeight="1" x14ac:dyDescent="0.25">
      <c r="A11" s="85"/>
      <c r="B11" s="30"/>
      <c r="C11" s="38"/>
      <c r="D11" s="45"/>
      <c r="E11" s="45"/>
      <c r="F11" s="80"/>
      <c r="G11" s="47"/>
    </row>
    <row r="12" spans="1:7" ht="45" x14ac:dyDescent="0.25">
      <c r="A12" s="85"/>
      <c r="B12" s="32" t="s">
        <v>22</v>
      </c>
      <c r="C12" s="26">
        <v>0.3</v>
      </c>
      <c r="D12" s="22">
        <v>10</v>
      </c>
      <c r="E12" s="22">
        <f>D12*C12</f>
        <v>3</v>
      </c>
      <c r="F12" s="80"/>
      <c r="G12" s="47"/>
    </row>
    <row r="13" spans="1:7" ht="42" customHeight="1" x14ac:dyDescent="0.25">
      <c r="A13" s="74" t="s">
        <v>13</v>
      </c>
      <c r="B13" s="31" t="s">
        <v>23</v>
      </c>
      <c r="C13" s="26">
        <v>0.4</v>
      </c>
      <c r="D13" s="22">
        <v>5</v>
      </c>
      <c r="E13" s="22">
        <f>D13*C13</f>
        <v>2</v>
      </c>
      <c r="F13" s="77">
        <f>(E13+E14+E15+E16)*0.4</f>
        <v>2.9600000000000004</v>
      </c>
      <c r="G13" s="39" t="s">
        <v>160</v>
      </c>
    </row>
    <row r="14" spans="1:7" ht="67.5" hidden="1" customHeight="1" x14ac:dyDescent="0.25">
      <c r="A14" s="75"/>
      <c r="B14" s="30"/>
      <c r="C14" s="38"/>
      <c r="D14" s="41"/>
      <c r="E14" s="41"/>
      <c r="F14" s="78"/>
      <c r="G14" s="48"/>
    </row>
    <row r="15" spans="1:7" ht="52.5" customHeight="1" x14ac:dyDescent="0.25">
      <c r="A15" s="75"/>
      <c r="B15" s="28" t="s">
        <v>28</v>
      </c>
      <c r="C15" s="22">
        <v>0.3</v>
      </c>
      <c r="D15" s="22">
        <v>8</v>
      </c>
      <c r="E15" s="22">
        <f>D15*C15</f>
        <v>2.4</v>
      </c>
      <c r="F15" s="78"/>
      <c r="G15" s="39" t="s">
        <v>165</v>
      </c>
    </row>
    <row r="16" spans="1:7" ht="71.25" customHeight="1" x14ac:dyDescent="0.25">
      <c r="A16" s="76"/>
      <c r="B16" s="28" t="s">
        <v>29</v>
      </c>
      <c r="C16" s="22">
        <v>0.3</v>
      </c>
      <c r="D16" s="22">
        <v>10</v>
      </c>
      <c r="E16" s="22">
        <f>D16*C16</f>
        <v>3</v>
      </c>
      <c r="F16" s="79"/>
      <c r="G16" s="40" t="s">
        <v>176</v>
      </c>
    </row>
    <row r="17" spans="1:7" ht="19.5" customHeight="1" x14ac:dyDescent="0.25">
      <c r="A17" s="4" t="s">
        <v>14</v>
      </c>
      <c r="B17" s="5"/>
      <c r="C17" s="5"/>
      <c r="D17" s="5"/>
      <c r="E17" s="5"/>
      <c r="F17" s="52">
        <f>F6+F9+F13</f>
        <v>5.9600000000000009</v>
      </c>
      <c r="G17" s="5"/>
    </row>
    <row r="18" spans="1:7" ht="57" customHeight="1" x14ac:dyDescent="0.25">
      <c r="A18" s="12" t="s">
        <v>15</v>
      </c>
      <c r="B18" s="111" t="s">
        <v>35</v>
      </c>
      <c r="C18" s="106"/>
      <c r="D18" s="106"/>
      <c r="E18" s="106"/>
      <c r="F18" s="106"/>
      <c r="G18" s="107"/>
    </row>
    <row r="19" spans="1:7" ht="50.25" customHeight="1" x14ac:dyDescent="0.25">
      <c r="A19" s="12" t="s">
        <v>16</v>
      </c>
      <c r="B19" s="105" t="s">
        <v>177</v>
      </c>
      <c r="C19" s="106"/>
      <c r="D19" s="106"/>
      <c r="E19" s="106"/>
      <c r="F19" s="106"/>
      <c r="G19" s="107"/>
    </row>
  </sheetData>
  <customSheetViews>
    <customSheetView guid="{83B5464C-805B-41DB-81B9-A691DDF78663}" scale="80" showPageBreaks="1" printArea="1" hiddenRows="1" view="pageBreakPreview" topLeftCell="B1">
      <selection activeCell="G15" sqref="G15"/>
      <pageMargins left="0.39370078740157483" right="0.39370078740157483" top="0.39370078740157483" bottom="0.39370078740157483" header="0.31496062992125984" footer="0.31496062992125984"/>
      <pageSetup paperSize="9" scale="72" orientation="landscape" r:id="rId1"/>
      <headerFooter>
        <oddFooter>&amp;R90</oddFooter>
      </headerFooter>
    </customSheetView>
    <customSheetView guid="{DB5FF748-5A0B-481D-84B1-E8DCB60F31BB}" scale="80" showPageBreaks="1" printArea="1" hiddenRows="1" view="pageBreakPreview" topLeftCell="A7">
      <selection activeCell="E7" sqref="E7"/>
      <pageMargins left="0.39370078740157483" right="0.39370078740157483" top="0.39370078740157483" bottom="0.39370078740157483" header="0.31496062992125984" footer="0.31496062992125984"/>
      <pageSetup paperSize="9" scale="72" orientation="landscape" r:id="rId2"/>
      <headerFooter>
        <oddFooter>&amp;R90</oddFooter>
      </headerFooter>
    </customSheetView>
    <customSheetView guid="{6D50AFB0-1F88-45CC-9714-E302C21A7AF6}" scale="80" showPageBreaks="1" printArea="1" hiddenRows="1" view="pageBreakPreview">
      <selection activeCell="D12" sqref="D12"/>
      <pageMargins left="0.39370078740157483" right="0.39370078740157483" top="0.39370078740157483" bottom="0.39370078740157483" header="0.31496062992125984" footer="0.31496062992125984"/>
      <pageSetup paperSize="9" scale="72" orientation="landscape" r:id="rId3"/>
      <headerFooter>
        <oddFooter>&amp;R90</oddFooter>
      </headerFooter>
    </customSheetView>
  </customSheetViews>
  <mergeCells count="11">
    <mergeCell ref="F9:F12"/>
    <mergeCell ref="A13:A16"/>
    <mergeCell ref="F13:F16"/>
    <mergeCell ref="B18:G18"/>
    <mergeCell ref="B19:G19"/>
    <mergeCell ref="A9:A12"/>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72" orientation="landscape" r:id="rId4"/>
  <headerFooter>
    <oddFooter>&amp;R94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0"/>
  <sheetViews>
    <sheetView tabSelected="1" view="pageBreakPreview" zoomScale="80" zoomScaleNormal="100" zoomScaleSheetLayoutView="80" workbookViewId="0">
      <selection activeCell="B20" sqref="B20:G20"/>
    </sheetView>
  </sheetViews>
  <sheetFormatPr defaultRowHeight="15" x14ac:dyDescent="0.25"/>
  <cols>
    <col min="1" max="1" width="36.42578125" style="1" customWidth="1"/>
    <col min="2" max="2" width="60.42578125" style="1" customWidth="1"/>
    <col min="3" max="4" width="9.140625" style="1"/>
    <col min="5" max="5" width="17.140625" style="1" customWidth="1"/>
    <col min="6" max="6" width="18" style="1" customWidth="1"/>
    <col min="7" max="7" width="43.42578125" style="1" customWidth="1"/>
    <col min="8" max="16384" width="9.140625" style="1"/>
  </cols>
  <sheetData>
    <row r="1" spans="1:8" ht="16.5" x14ac:dyDescent="0.25">
      <c r="A1" s="72" t="s">
        <v>0</v>
      </c>
      <c r="B1" s="72"/>
      <c r="C1" s="72"/>
      <c r="D1" s="72"/>
      <c r="E1" s="72"/>
      <c r="F1" s="72"/>
      <c r="G1" s="72"/>
    </row>
    <row r="2" spans="1:8" ht="10.5" customHeight="1" x14ac:dyDescent="0.25">
      <c r="A2" s="110" t="s">
        <v>43</v>
      </c>
      <c r="B2" s="110"/>
      <c r="C2" s="110"/>
      <c r="D2" s="110"/>
      <c r="E2" s="110"/>
      <c r="F2" s="110"/>
      <c r="G2" s="110"/>
    </row>
    <row r="3" spans="1:8" ht="9" customHeight="1" x14ac:dyDescent="0.25">
      <c r="A3" s="110"/>
      <c r="B3" s="110"/>
      <c r="C3" s="110"/>
      <c r="D3" s="110"/>
      <c r="E3" s="110"/>
      <c r="F3" s="110"/>
      <c r="G3" s="110"/>
    </row>
    <row r="4" spans="1:8" ht="16.5" x14ac:dyDescent="0.25">
      <c r="A4" s="73" t="s">
        <v>31</v>
      </c>
      <c r="B4" s="73"/>
      <c r="C4" s="73"/>
      <c r="D4" s="73"/>
      <c r="E4" s="73"/>
      <c r="F4" s="73"/>
      <c r="G4" s="73"/>
    </row>
    <row r="6" spans="1:8" ht="42.75" x14ac:dyDescent="0.25">
      <c r="A6" s="2" t="s">
        <v>1</v>
      </c>
      <c r="B6" s="2" t="s">
        <v>2</v>
      </c>
      <c r="C6" s="2" t="s">
        <v>3</v>
      </c>
      <c r="D6" s="2" t="s">
        <v>4</v>
      </c>
      <c r="E6" s="2" t="s">
        <v>5</v>
      </c>
      <c r="F6" s="2" t="s">
        <v>6</v>
      </c>
      <c r="G6" s="2" t="s">
        <v>7</v>
      </c>
    </row>
    <row r="7" spans="1:8" ht="38.25" customHeight="1" x14ac:dyDescent="0.25">
      <c r="A7" s="74" t="s">
        <v>11</v>
      </c>
      <c r="B7" s="6" t="s">
        <v>8</v>
      </c>
      <c r="C7" s="7">
        <v>0.5</v>
      </c>
      <c r="D7" s="7">
        <v>10</v>
      </c>
      <c r="E7" s="7">
        <f>D7*C7</f>
        <v>5</v>
      </c>
      <c r="F7" s="95">
        <f>(E7+E8+E9)*0.4</f>
        <v>2</v>
      </c>
      <c r="G7" s="8" t="s">
        <v>129</v>
      </c>
    </row>
    <row r="8" spans="1:8" ht="57" customHeight="1" x14ac:dyDescent="0.25">
      <c r="A8" s="75"/>
      <c r="B8" s="17" t="s">
        <v>9</v>
      </c>
      <c r="C8" s="7">
        <v>0.5</v>
      </c>
      <c r="D8" s="7">
        <v>0</v>
      </c>
      <c r="E8" s="7">
        <f>D8*C8</f>
        <v>0</v>
      </c>
      <c r="F8" s="96"/>
      <c r="G8" s="8" t="s">
        <v>130</v>
      </c>
      <c r="H8" s="11"/>
    </row>
    <row r="9" spans="1:8" ht="72.75" hidden="1" customHeight="1" x14ac:dyDescent="0.25">
      <c r="A9" s="76"/>
      <c r="B9" s="6" t="s">
        <v>10</v>
      </c>
      <c r="C9" s="16" t="s">
        <v>33</v>
      </c>
      <c r="D9" s="16" t="s">
        <v>33</v>
      </c>
      <c r="E9" s="16">
        <v>0</v>
      </c>
      <c r="F9" s="97"/>
      <c r="G9" s="13"/>
    </row>
    <row r="10" spans="1:8" ht="78.75" customHeight="1" x14ac:dyDescent="0.25">
      <c r="A10" s="85" t="s">
        <v>12</v>
      </c>
      <c r="B10" s="6" t="s">
        <v>20</v>
      </c>
      <c r="C10" s="7">
        <v>0.3</v>
      </c>
      <c r="D10" s="7">
        <v>10</v>
      </c>
      <c r="E10" s="7">
        <f t="shared" ref="E10:E17" si="0">D10*C10</f>
        <v>3</v>
      </c>
      <c r="F10" s="102">
        <f>(E10+E11+E12+E13)*0.2</f>
        <v>2</v>
      </c>
      <c r="G10" s="59" t="s">
        <v>32</v>
      </c>
    </row>
    <row r="11" spans="1:8" ht="41.25" customHeight="1" x14ac:dyDescent="0.25">
      <c r="A11" s="85"/>
      <c r="B11" s="6" t="s">
        <v>21</v>
      </c>
      <c r="C11" s="7">
        <v>0.4</v>
      </c>
      <c r="D11" s="7">
        <v>10</v>
      </c>
      <c r="E11" s="7">
        <f t="shared" si="0"/>
        <v>4</v>
      </c>
      <c r="F11" s="102"/>
      <c r="G11" s="9"/>
    </row>
    <row r="12" spans="1:8" ht="81" hidden="1" customHeight="1" x14ac:dyDescent="0.25">
      <c r="A12" s="85"/>
      <c r="B12" s="6" t="s">
        <v>26</v>
      </c>
      <c r="C12" s="16" t="s">
        <v>33</v>
      </c>
      <c r="D12" s="16" t="s">
        <v>33</v>
      </c>
      <c r="E12" s="16">
        <v>0</v>
      </c>
      <c r="F12" s="102"/>
      <c r="G12" s="9"/>
    </row>
    <row r="13" spans="1:8" ht="45" x14ac:dyDescent="0.25">
      <c r="A13" s="85"/>
      <c r="B13" s="6" t="s">
        <v>22</v>
      </c>
      <c r="C13" s="7">
        <v>0.3</v>
      </c>
      <c r="D13" s="7">
        <v>10</v>
      </c>
      <c r="E13" s="7">
        <f t="shared" si="0"/>
        <v>3</v>
      </c>
      <c r="F13" s="102"/>
      <c r="G13" s="9"/>
    </row>
    <row r="14" spans="1:8" ht="42" customHeight="1" x14ac:dyDescent="0.25">
      <c r="A14" s="74" t="s">
        <v>13</v>
      </c>
      <c r="B14" s="6" t="s">
        <v>23</v>
      </c>
      <c r="C14" s="7">
        <v>0.4</v>
      </c>
      <c r="D14" s="7">
        <v>5</v>
      </c>
      <c r="E14" s="7">
        <f t="shared" si="0"/>
        <v>2</v>
      </c>
      <c r="F14" s="95">
        <f>(E14+E15+E16+E17)*0.4</f>
        <v>2</v>
      </c>
      <c r="G14" s="59" t="s">
        <v>131</v>
      </c>
    </row>
    <row r="15" spans="1:8" ht="67.5" hidden="1" customHeight="1" x14ac:dyDescent="0.25">
      <c r="A15" s="75"/>
      <c r="B15" s="6" t="s">
        <v>27</v>
      </c>
      <c r="C15" s="16" t="s">
        <v>33</v>
      </c>
      <c r="D15" s="16" t="s">
        <v>33</v>
      </c>
      <c r="E15" s="16">
        <v>0</v>
      </c>
      <c r="F15" s="96"/>
      <c r="G15" s="14"/>
    </row>
    <row r="16" spans="1:8" ht="52.5" customHeight="1" x14ac:dyDescent="0.25">
      <c r="A16" s="75"/>
      <c r="B16" s="6" t="s">
        <v>28</v>
      </c>
      <c r="C16" s="7">
        <v>0.3</v>
      </c>
      <c r="D16" s="7">
        <v>5</v>
      </c>
      <c r="E16" s="7">
        <f t="shared" si="0"/>
        <v>1.5</v>
      </c>
      <c r="F16" s="96"/>
      <c r="G16" s="59" t="s">
        <v>166</v>
      </c>
    </row>
    <row r="17" spans="1:7" ht="71.25" customHeight="1" x14ac:dyDescent="0.25">
      <c r="A17" s="76"/>
      <c r="B17" s="6" t="s">
        <v>29</v>
      </c>
      <c r="C17" s="7">
        <v>0.3</v>
      </c>
      <c r="D17" s="7">
        <v>5</v>
      </c>
      <c r="E17" s="7">
        <f t="shared" si="0"/>
        <v>1.5</v>
      </c>
      <c r="F17" s="97"/>
      <c r="G17" s="61" t="s">
        <v>132</v>
      </c>
    </row>
    <row r="18" spans="1:7" ht="19.5" customHeight="1" x14ac:dyDescent="0.25">
      <c r="A18" s="4" t="s">
        <v>14</v>
      </c>
      <c r="B18" s="5"/>
      <c r="C18" s="5"/>
      <c r="D18" s="5"/>
      <c r="E18" s="5"/>
      <c r="F18" s="52">
        <f>F7+F10+F14</f>
        <v>6</v>
      </c>
      <c r="G18" s="5"/>
    </row>
    <row r="19" spans="1:7" ht="59.25" customHeight="1" x14ac:dyDescent="0.25">
      <c r="A19" s="12" t="s">
        <v>15</v>
      </c>
      <c r="B19" s="98" t="s">
        <v>187</v>
      </c>
      <c r="C19" s="99"/>
      <c r="D19" s="99"/>
      <c r="E19" s="99"/>
      <c r="F19" s="99"/>
      <c r="G19" s="100"/>
    </row>
    <row r="20" spans="1:7" ht="63" customHeight="1" x14ac:dyDescent="0.25">
      <c r="A20" s="12" t="s">
        <v>16</v>
      </c>
      <c r="B20" s="119" t="s">
        <v>186</v>
      </c>
      <c r="C20" s="108"/>
      <c r="D20" s="108"/>
      <c r="E20" s="108"/>
      <c r="F20" s="108"/>
      <c r="G20" s="109"/>
    </row>
  </sheetData>
  <customSheetViews>
    <customSheetView guid="{83B5464C-805B-41DB-81B9-A691DDF78663}" scale="80" showPageBreaks="1" printArea="1" hiddenRows="1" view="pageBreakPreview" topLeftCell="B4">
      <selection activeCell="B20" sqref="B20:G20"/>
      <pageMargins left="0.39370078740157483" right="0.39370078740157483" top="0.39370078740157483" bottom="0.39370078740157483" header="0.31496062992125984" footer="0.31496062992125984"/>
      <pageSetup paperSize="9" scale="60" orientation="landscape" r:id="rId1"/>
      <headerFooter>
        <oddFooter>&amp;R91</oddFooter>
      </headerFooter>
    </customSheetView>
    <customSheetView guid="{DB5FF748-5A0B-481D-84B1-E8DCB60F31BB}" scale="80" showPageBreaks="1" printArea="1" hiddenRows="1" view="pageBreakPreview" topLeftCell="A4">
      <selection activeCell="K16" sqref="K16"/>
      <pageMargins left="0.39370078740157483" right="0.39370078740157483" top="0.39370078740157483" bottom="0.39370078740157483" header="0.31496062992125984" footer="0.31496062992125984"/>
      <pageSetup paperSize="9" scale="60" orientation="landscape" r:id="rId2"/>
      <headerFooter>
        <oddFooter>&amp;R91</oddFooter>
      </headerFooter>
    </customSheetView>
    <customSheetView guid="{6D50AFB0-1F88-45CC-9714-E302C21A7AF6}" scale="80" showPageBreaks="1" printArea="1" hiddenRows="1" view="pageBreakPreview">
      <selection activeCell="F14" sqref="F14:F17"/>
      <pageMargins left="0.39370078740157483" right="0.39370078740157483" top="0.39370078740157483" bottom="0.39370078740157483" header="0.31496062992125984" footer="0.31496062992125984"/>
      <pageSetup paperSize="9" scale="60" orientation="landscape" r:id="rId3"/>
      <headerFooter>
        <oddFooter>&amp;R91</oddFooter>
      </headerFooter>
    </customSheetView>
  </customSheetViews>
  <mergeCells count="11">
    <mergeCell ref="A14:A17"/>
    <mergeCell ref="F14:F17"/>
    <mergeCell ref="B19:G19"/>
    <mergeCell ref="B20:G20"/>
    <mergeCell ref="A1:G1"/>
    <mergeCell ref="A2:G3"/>
    <mergeCell ref="A4:G4"/>
    <mergeCell ref="A7:A9"/>
    <mergeCell ref="F7:F9"/>
    <mergeCell ref="A10:A13"/>
    <mergeCell ref="F10:F13"/>
  </mergeCells>
  <pageMargins left="0.39370078740157483" right="0.39370078740157483" top="0.39370078740157483" bottom="0.39370078740157483" header="0.31496062992125984" footer="0.31496062992125984"/>
  <pageSetup paperSize="9" scale="60" orientation="landscape" r:id="rId4"/>
  <headerFooter>
    <oddFooter>&amp;R95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9"/>
  <sheetViews>
    <sheetView view="pageBreakPreview" topLeftCell="A4" zoomScale="80" zoomScaleNormal="100" zoomScaleSheetLayoutView="80" workbookViewId="0">
      <selection activeCell="H19" sqref="H19"/>
    </sheetView>
  </sheetViews>
  <sheetFormatPr defaultRowHeight="15" x14ac:dyDescent="0.25"/>
  <cols>
    <col min="1" max="1" width="36.42578125" style="1" customWidth="1"/>
    <col min="2" max="2" width="60.42578125" style="1" customWidth="1"/>
    <col min="3" max="4" width="9.140625" style="1"/>
    <col min="5" max="5" width="17.140625" style="1" customWidth="1"/>
    <col min="6" max="6" width="18" style="1" customWidth="1"/>
    <col min="7" max="7" width="42.140625" style="1" customWidth="1"/>
    <col min="8" max="16384" width="9.140625" style="1"/>
  </cols>
  <sheetData>
    <row r="1" spans="1:7" ht="16.5" x14ac:dyDescent="0.25">
      <c r="A1" s="72" t="s">
        <v>0</v>
      </c>
      <c r="B1" s="72"/>
      <c r="C1" s="72"/>
      <c r="D1" s="72"/>
      <c r="E1" s="72"/>
      <c r="F1" s="72"/>
      <c r="G1" s="72"/>
    </row>
    <row r="2" spans="1:7" ht="16.5" x14ac:dyDescent="0.25">
      <c r="A2" s="72" t="s">
        <v>56</v>
      </c>
      <c r="B2" s="72"/>
      <c r="C2" s="72"/>
      <c r="D2" s="72"/>
      <c r="E2" s="72"/>
      <c r="F2" s="72"/>
      <c r="G2" s="72"/>
    </row>
    <row r="3" spans="1:7" ht="16.5" x14ac:dyDescent="0.25">
      <c r="A3" s="73" t="s">
        <v>31</v>
      </c>
      <c r="B3" s="73"/>
      <c r="C3" s="73"/>
      <c r="D3" s="73"/>
      <c r="E3" s="73"/>
      <c r="F3" s="73"/>
      <c r="G3" s="73"/>
    </row>
    <row r="5" spans="1:7" ht="42.75" x14ac:dyDescent="0.25">
      <c r="A5" s="2" t="s">
        <v>1</v>
      </c>
      <c r="B5" s="2" t="s">
        <v>2</v>
      </c>
      <c r="C5" s="2" t="s">
        <v>3</v>
      </c>
      <c r="D5" s="2" t="s">
        <v>4</v>
      </c>
      <c r="E5" s="2" t="s">
        <v>5</v>
      </c>
      <c r="F5" s="2" t="s">
        <v>6</v>
      </c>
      <c r="G5" s="2" t="s">
        <v>7</v>
      </c>
    </row>
    <row r="6" spans="1:7" ht="38.25" customHeight="1" x14ac:dyDescent="0.25">
      <c r="A6" s="74" t="s">
        <v>11</v>
      </c>
      <c r="B6" s="6" t="s">
        <v>8</v>
      </c>
      <c r="C6" s="3">
        <v>0.5</v>
      </c>
      <c r="D6" s="20">
        <v>10</v>
      </c>
      <c r="E6" s="20">
        <f>D6*C6</f>
        <v>5</v>
      </c>
      <c r="F6" s="120">
        <f>(E6+E7+E8)*0.4</f>
        <v>2</v>
      </c>
      <c r="G6" s="24" t="s">
        <v>50</v>
      </c>
    </row>
    <row r="7" spans="1:7" ht="57" customHeight="1" x14ac:dyDescent="0.25">
      <c r="A7" s="75"/>
      <c r="B7" s="6" t="s">
        <v>9</v>
      </c>
      <c r="C7" s="3">
        <v>0.5</v>
      </c>
      <c r="D7" s="20">
        <v>0</v>
      </c>
      <c r="E7" s="20">
        <v>0</v>
      </c>
      <c r="F7" s="121"/>
      <c r="G7" s="24" t="s">
        <v>55</v>
      </c>
    </row>
    <row r="8" spans="1:7" ht="72.75" hidden="1" customHeight="1" x14ac:dyDescent="0.25">
      <c r="A8" s="76"/>
      <c r="B8" s="30"/>
      <c r="C8" s="29"/>
      <c r="D8" s="33"/>
      <c r="E8" s="33"/>
      <c r="F8" s="122"/>
      <c r="G8" s="34"/>
    </row>
    <row r="9" spans="1:7" ht="87" customHeight="1" x14ac:dyDescent="0.25">
      <c r="A9" s="85" t="s">
        <v>12</v>
      </c>
      <c r="B9" s="28" t="s">
        <v>20</v>
      </c>
      <c r="C9" s="21">
        <v>0.3</v>
      </c>
      <c r="D9" s="20">
        <v>10</v>
      </c>
      <c r="E9" s="20">
        <f>D9*C9</f>
        <v>3</v>
      </c>
      <c r="F9" s="123">
        <f>(E9+E10+E11+E12)*0.2</f>
        <v>2</v>
      </c>
      <c r="G9" s="25" t="s">
        <v>19</v>
      </c>
    </row>
    <row r="10" spans="1:7" ht="41.25" customHeight="1" x14ac:dyDescent="0.25">
      <c r="A10" s="85"/>
      <c r="B10" s="28" t="s">
        <v>21</v>
      </c>
      <c r="C10" s="21">
        <v>0.4</v>
      </c>
      <c r="D10" s="26">
        <v>10</v>
      </c>
      <c r="E10" s="26">
        <f>D10*C10</f>
        <v>4</v>
      </c>
      <c r="F10" s="123"/>
      <c r="G10" s="25"/>
    </row>
    <row r="11" spans="1:7" ht="41.25" hidden="1" customHeight="1" x14ac:dyDescent="0.25">
      <c r="A11" s="85"/>
      <c r="B11" s="30"/>
      <c r="C11" s="29"/>
      <c r="D11" s="20"/>
      <c r="E11" s="20"/>
      <c r="F11" s="123"/>
      <c r="G11" s="25"/>
    </row>
    <row r="12" spans="1:7" ht="45" x14ac:dyDescent="0.25">
      <c r="A12" s="85"/>
      <c r="B12" s="32" t="s">
        <v>22</v>
      </c>
      <c r="C12" s="26">
        <v>0.3</v>
      </c>
      <c r="D12" s="26">
        <v>10</v>
      </c>
      <c r="E12" s="26">
        <f>D12*C12</f>
        <v>3</v>
      </c>
      <c r="F12" s="123"/>
      <c r="G12" s="25"/>
    </row>
    <row r="13" spans="1:7" ht="42" customHeight="1" x14ac:dyDescent="0.25">
      <c r="A13" s="74" t="s">
        <v>13</v>
      </c>
      <c r="B13" s="31" t="s">
        <v>23</v>
      </c>
      <c r="C13" s="20">
        <v>0.4</v>
      </c>
      <c r="D13" s="20">
        <v>5</v>
      </c>
      <c r="E13" s="20">
        <f>D13*C13</f>
        <v>2</v>
      </c>
      <c r="F13" s="120">
        <f>(E13+E14+E15+E16)*0.4</f>
        <v>2.9600000000000004</v>
      </c>
      <c r="G13" s="25" t="s">
        <v>54</v>
      </c>
    </row>
    <row r="14" spans="1:7" ht="67.5" hidden="1" customHeight="1" x14ac:dyDescent="0.25">
      <c r="A14" s="75"/>
      <c r="B14" s="30"/>
      <c r="C14" s="29"/>
      <c r="D14" s="20"/>
      <c r="E14" s="20"/>
      <c r="F14" s="121"/>
      <c r="G14" s="27"/>
    </row>
    <row r="15" spans="1:7" ht="52.5" customHeight="1" x14ac:dyDescent="0.25">
      <c r="A15" s="75"/>
      <c r="B15" s="28" t="s">
        <v>28</v>
      </c>
      <c r="C15" s="21">
        <v>0.3</v>
      </c>
      <c r="D15" s="20">
        <v>10</v>
      </c>
      <c r="E15" s="20">
        <f>D15*C15</f>
        <v>3</v>
      </c>
      <c r="F15" s="121"/>
      <c r="G15" s="25" t="s">
        <v>53</v>
      </c>
    </row>
    <row r="16" spans="1:7" ht="71.25" customHeight="1" x14ac:dyDescent="0.25">
      <c r="A16" s="76"/>
      <c r="B16" s="28" t="s">
        <v>29</v>
      </c>
      <c r="C16" s="21">
        <v>0.3</v>
      </c>
      <c r="D16" s="20">
        <v>8</v>
      </c>
      <c r="E16" s="20">
        <f>D16*C16</f>
        <v>2.4</v>
      </c>
      <c r="F16" s="122"/>
      <c r="G16" s="27">
        <v>0.82640000000000002</v>
      </c>
    </row>
    <row r="17" spans="1:8" ht="19.5" customHeight="1" x14ac:dyDescent="0.25">
      <c r="A17" s="4" t="s">
        <v>14</v>
      </c>
      <c r="B17" s="5"/>
      <c r="C17" s="5"/>
      <c r="D17" s="5"/>
      <c r="E17" s="5"/>
      <c r="F17" s="19">
        <f>F6+F9+F13</f>
        <v>6.9600000000000009</v>
      </c>
      <c r="G17" s="5"/>
    </row>
    <row r="18" spans="1:8" ht="61.5" customHeight="1" x14ac:dyDescent="0.25">
      <c r="A18" s="12" t="s">
        <v>15</v>
      </c>
      <c r="B18" s="124" t="s">
        <v>35</v>
      </c>
      <c r="C18" s="125"/>
      <c r="D18" s="125"/>
      <c r="E18" s="125"/>
      <c r="F18" s="125"/>
      <c r="G18" s="126"/>
    </row>
    <row r="19" spans="1:8" ht="42.75" customHeight="1" x14ac:dyDescent="0.25">
      <c r="A19" s="12" t="s">
        <v>16</v>
      </c>
      <c r="B19" s="127" t="s">
        <v>63</v>
      </c>
      <c r="C19" s="128"/>
      <c r="D19" s="128"/>
      <c r="E19" s="128"/>
      <c r="F19" s="128"/>
      <c r="G19" s="129"/>
      <c r="H19" s="1" t="s">
        <v>66</v>
      </c>
    </row>
  </sheetData>
  <customSheetViews>
    <customSheetView guid="{83B5464C-805B-41DB-81B9-A691DDF78663}" scale="80" showPageBreaks="1" hiddenRows="1" state="hidden" view="pageBreakPreview" topLeftCell="A4">
      <selection activeCell="H19" sqref="H19"/>
      <pageMargins left="0.39370078740157483" right="0.39370078740157483" top="0.39370078740157483" bottom="0.39370078740157483" header="0.31496062992125984" footer="0.31496062992125984"/>
      <pageSetup paperSize="9" scale="72" orientation="landscape" r:id="rId1"/>
      <headerFooter>
        <oddFooter>&amp;R94</oddFooter>
      </headerFooter>
    </customSheetView>
    <customSheetView guid="{DB5FF748-5A0B-481D-84B1-E8DCB60F31BB}" scale="80" showPageBreaks="1" hiddenRows="1" state="hidden" view="pageBreakPreview" topLeftCell="A4">
      <selection activeCell="H19" sqref="H19"/>
      <pageMargins left="0.39370078740157483" right="0.39370078740157483" top="0.39370078740157483" bottom="0.39370078740157483" header="0.31496062992125984" footer="0.31496062992125984"/>
      <pageSetup paperSize="9" scale="72" orientation="landscape" r:id="rId2"/>
      <headerFooter>
        <oddFooter>&amp;R94</oddFooter>
      </headerFooter>
    </customSheetView>
    <customSheetView guid="{6D50AFB0-1F88-45CC-9714-E302C21A7AF6}" scale="80" showPageBreaks="1" hiddenRows="1" state="hidden" view="pageBreakPreview" topLeftCell="A4">
      <selection activeCell="H19" sqref="H19"/>
      <pageMargins left="0.39370078740157483" right="0.39370078740157483" top="0.39370078740157483" bottom="0.39370078740157483" header="0.31496062992125984" footer="0.31496062992125984"/>
      <pageSetup paperSize="9" scale="72" orientation="landscape" r:id="rId3"/>
      <headerFooter>
        <oddFooter>&amp;R94</oddFooter>
      </headerFooter>
    </customSheetView>
  </customSheetViews>
  <mergeCells count="11">
    <mergeCell ref="F9:F12"/>
    <mergeCell ref="A13:A16"/>
    <mergeCell ref="F13:F16"/>
    <mergeCell ref="B18:G18"/>
    <mergeCell ref="B19:G19"/>
    <mergeCell ref="A9:A12"/>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72" orientation="landscape" r:id="rId4"/>
  <headerFooter>
    <oddFooter>&amp;R94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
  <sheetViews>
    <sheetView view="pageBreakPreview" topLeftCell="A4" zoomScale="80" zoomScaleNormal="100" zoomScaleSheetLayoutView="80" workbookViewId="0">
      <selection activeCell="C29" sqref="C29"/>
    </sheetView>
  </sheetViews>
  <sheetFormatPr defaultRowHeight="15" x14ac:dyDescent="0.25"/>
  <cols>
    <col min="1" max="1" width="36.42578125" style="1" customWidth="1"/>
    <col min="2" max="2" width="60.42578125" style="1" customWidth="1"/>
    <col min="3" max="4" width="9.140625" style="1"/>
    <col min="5" max="5" width="17.140625" style="1" customWidth="1"/>
    <col min="6" max="6" width="18" style="1" customWidth="1"/>
    <col min="7" max="7" width="42.140625" style="1" customWidth="1"/>
    <col min="8" max="16384" width="9.140625" style="1"/>
  </cols>
  <sheetData>
    <row r="1" spans="1:7" ht="16.5" x14ac:dyDescent="0.25">
      <c r="A1" s="72" t="s">
        <v>0</v>
      </c>
      <c r="B1" s="72"/>
      <c r="C1" s="72"/>
      <c r="D1" s="72"/>
      <c r="E1" s="72"/>
      <c r="F1" s="72"/>
      <c r="G1" s="72"/>
    </row>
    <row r="2" spans="1:7" ht="16.5" x14ac:dyDescent="0.25">
      <c r="A2" s="72" t="s">
        <v>56</v>
      </c>
      <c r="B2" s="72"/>
      <c r="C2" s="72"/>
      <c r="D2" s="72"/>
      <c r="E2" s="72"/>
      <c r="F2" s="72"/>
      <c r="G2" s="72"/>
    </row>
    <row r="3" spans="1:7" ht="16.5" x14ac:dyDescent="0.25">
      <c r="A3" s="73" t="s">
        <v>31</v>
      </c>
      <c r="B3" s="73"/>
      <c r="C3" s="73"/>
      <c r="D3" s="73"/>
      <c r="E3" s="73"/>
      <c r="F3" s="73"/>
      <c r="G3" s="73"/>
    </row>
    <row r="5" spans="1:7" ht="42.75" x14ac:dyDescent="0.25">
      <c r="A5" s="2" t="s">
        <v>1</v>
      </c>
      <c r="B5" s="2" t="s">
        <v>2</v>
      </c>
      <c r="C5" s="2" t="s">
        <v>3</v>
      </c>
      <c r="D5" s="2" t="s">
        <v>4</v>
      </c>
      <c r="E5" s="2" t="s">
        <v>5</v>
      </c>
      <c r="F5" s="2" t="s">
        <v>6</v>
      </c>
      <c r="G5" s="2" t="s">
        <v>7</v>
      </c>
    </row>
    <row r="6" spans="1:7" ht="38.25" customHeight="1" x14ac:dyDescent="0.25">
      <c r="A6" s="74" t="s">
        <v>11</v>
      </c>
      <c r="B6" s="6" t="s">
        <v>8</v>
      </c>
      <c r="C6" s="7">
        <v>0.5</v>
      </c>
      <c r="D6" s="26">
        <v>5</v>
      </c>
      <c r="E6" s="26">
        <f>D6*C6</f>
        <v>2.5</v>
      </c>
      <c r="F6" s="86">
        <f>(E6+E7+E8)*0.4</f>
        <v>1</v>
      </c>
      <c r="G6" s="55" t="s">
        <v>169</v>
      </c>
    </row>
    <row r="7" spans="1:7" ht="57" customHeight="1" x14ac:dyDescent="0.25">
      <c r="A7" s="75"/>
      <c r="B7" s="6" t="s">
        <v>9</v>
      </c>
      <c r="C7" s="7">
        <v>0.5</v>
      </c>
      <c r="D7" s="26">
        <v>0</v>
      </c>
      <c r="E7" s="26">
        <v>0</v>
      </c>
      <c r="F7" s="87"/>
      <c r="G7" s="55" t="s">
        <v>170</v>
      </c>
    </row>
    <row r="8" spans="1:7" ht="72.75" hidden="1" customHeight="1" x14ac:dyDescent="0.25">
      <c r="A8" s="76"/>
      <c r="B8" s="30"/>
      <c r="C8" s="38"/>
      <c r="D8" s="45"/>
      <c r="E8" s="45"/>
      <c r="F8" s="88"/>
      <c r="G8" s="46"/>
    </row>
    <row r="9" spans="1:7" ht="87" customHeight="1" x14ac:dyDescent="0.25">
      <c r="A9" s="85" t="s">
        <v>12</v>
      </c>
      <c r="B9" s="28" t="s">
        <v>20</v>
      </c>
      <c r="C9" s="22">
        <v>0.3</v>
      </c>
      <c r="D9" s="26">
        <v>10</v>
      </c>
      <c r="E9" s="26">
        <f>D9*C9</f>
        <v>3</v>
      </c>
      <c r="F9" s="104">
        <f>(E9+E10+E11+E12)*0.2</f>
        <v>2</v>
      </c>
      <c r="G9" s="53" t="s">
        <v>19</v>
      </c>
    </row>
    <row r="10" spans="1:7" ht="41.25" customHeight="1" x14ac:dyDescent="0.25">
      <c r="A10" s="85"/>
      <c r="B10" s="28" t="s">
        <v>21</v>
      </c>
      <c r="C10" s="22">
        <v>0.4</v>
      </c>
      <c r="D10" s="26">
        <v>10</v>
      </c>
      <c r="E10" s="26">
        <f>D10*C10</f>
        <v>4</v>
      </c>
      <c r="F10" s="104"/>
      <c r="G10" s="50"/>
    </row>
    <row r="11" spans="1:7" ht="41.25" hidden="1" customHeight="1" x14ac:dyDescent="0.25">
      <c r="A11" s="85"/>
      <c r="B11" s="30"/>
      <c r="C11" s="38"/>
      <c r="D11" s="26"/>
      <c r="E11" s="26"/>
      <c r="F11" s="104"/>
      <c r="G11" s="50"/>
    </row>
    <row r="12" spans="1:7" ht="45" x14ac:dyDescent="0.25">
      <c r="A12" s="85"/>
      <c r="B12" s="32" t="s">
        <v>22</v>
      </c>
      <c r="C12" s="26">
        <v>0.3</v>
      </c>
      <c r="D12" s="26">
        <v>10</v>
      </c>
      <c r="E12" s="26">
        <f>D12*C12</f>
        <v>3</v>
      </c>
      <c r="F12" s="104"/>
      <c r="G12" s="50"/>
    </row>
    <row r="13" spans="1:7" ht="42" customHeight="1" x14ac:dyDescent="0.25">
      <c r="A13" s="74" t="s">
        <v>13</v>
      </c>
      <c r="B13" s="31" t="s">
        <v>23</v>
      </c>
      <c r="C13" s="26">
        <v>0.4</v>
      </c>
      <c r="D13" s="26">
        <v>0</v>
      </c>
      <c r="E13" s="26">
        <f>D13*C13</f>
        <v>0</v>
      </c>
      <c r="F13" s="86">
        <f>(E13+E14+E15+E16)*0.4</f>
        <v>2.16</v>
      </c>
      <c r="G13" s="53" t="s">
        <v>171</v>
      </c>
    </row>
    <row r="14" spans="1:7" ht="67.5" hidden="1" customHeight="1" x14ac:dyDescent="0.25">
      <c r="A14" s="75"/>
      <c r="B14" s="30"/>
      <c r="C14" s="38"/>
      <c r="D14" s="42"/>
      <c r="E14" s="42"/>
      <c r="F14" s="87"/>
      <c r="G14" s="51"/>
    </row>
    <row r="15" spans="1:7" ht="52.5" customHeight="1" x14ac:dyDescent="0.25">
      <c r="A15" s="75"/>
      <c r="B15" s="28" t="s">
        <v>28</v>
      </c>
      <c r="C15" s="22">
        <v>0.3</v>
      </c>
      <c r="D15" s="26">
        <v>10</v>
      </c>
      <c r="E15" s="26">
        <f>D15*C15</f>
        <v>3</v>
      </c>
      <c r="F15" s="87"/>
      <c r="G15" s="53" t="s">
        <v>172</v>
      </c>
    </row>
    <row r="16" spans="1:7" ht="71.25" customHeight="1" x14ac:dyDescent="0.25">
      <c r="A16" s="76"/>
      <c r="B16" s="28" t="s">
        <v>29</v>
      </c>
      <c r="C16" s="22">
        <v>0.3</v>
      </c>
      <c r="D16" s="26">
        <v>8</v>
      </c>
      <c r="E16" s="26">
        <f>D16*C16</f>
        <v>2.4</v>
      </c>
      <c r="F16" s="88"/>
      <c r="G16" s="56" t="s">
        <v>173</v>
      </c>
    </row>
    <row r="17" spans="1:7" ht="19.5" customHeight="1" x14ac:dyDescent="0.25">
      <c r="A17" s="4" t="s">
        <v>14</v>
      </c>
      <c r="B17" s="5"/>
      <c r="C17" s="5"/>
      <c r="D17" s="5"/>
      <c r="E17" s="5"/>
      <c r="F17" s="52">
        <f>F6+F9+F13</f>
        <v>5.16</v>
      </c>
      <c r="G17" s="5"/>
    </row>
    <row r="18" spans="1:7" ht="61.5" customHeight="1" x14ac:dyDescent="0.25">
      <c r="A18" s="12" t="s">
        <v>15</v>
      </c>
      <c r="B18" s="111" t="s">
        <v>35</v>
      </c>
      <c r="C18" s="106"/>
      <c r="D18" s="106"/>
      <c r="E18" s="106"/>
      <c r="F18" s="106"/>
      <c r="G18" s="107"/>
    </row>
    <row r="19" spans="1:7" ht="42.75" customHeight="1" x14ac:dyDescent="0.25">
      <c r="A19" s="12" t="s">
        <v>16</v>
      </c>
      <c r="B19" s="114" t="s">
        <v>174</v>
      </c>
      <c r="C19" s="115"/>
      <c r="D19" s="115"/>
      <c r="E19" s="115"/>
      <c r="F19" s="115"/>
      <c r="G19" s="116"/>
    </row>
  </sheetData>
  <customSheetViews>
    <customSheetView guid="{83B5464C-805B-41DB-81B9-A691DDF78663}" scale="80" showPageBreaks="1" hiddenRows="1" view="pageBreakPreview" topLeftCell="B1">
      <selection activeCell="D7" sqref="D7"/>
      <pageMargins left="0.39370078740157483" right="0.39370078740157483" top="0.39370078740157483" bottom="0.39370078740157483" header="0.31496062992125984" footer="0.31496062992125984"/>
      <pageSetup paperSize="9" scale="72" orientation="landscape" r:id="rId1"/>
      <headerFooter>
        <oddFooter>&amp;R94</oddFooter>
      </headerFooter>
    </customSheetView>
    <customSheetView guid="{DB5FF748-5A0B-481D-84B1-E8DCB60F31BB}" scale="80" showPageBreaks="1" hiddenRows="1" view="pageBreakPreview" topLeftCell="B1">
      <selection activeCell="D7" sqref="D7"/>
      <pageMargins left="0.39370078740157483" right="0.39370078740157483" top="0.39370078740157483" bottom="0.39370078740157483" header="0.31496062992125984" footer="0.31496062992125984"/>
      <pageSetup paperSize="9" scale="72" orientation="landscape" r:id="rId2"/>
      <headerFooter>
        <oddFooter>&amp;R94</oddFooter>
      </headerFooter>
    </customSheetView>
    <customSheetView guid="{6D50AFB0-1F88-45CC-9714-E302C21A7AF6}" scale="80" showPageBreaks="1" hiddenRows="1" view="pageBreakPreview" topLeftCell="A4">
      <selection activeCell="N12" sqref="N12"/>
      <pageMargins left="0.39370078740157483" right="0.39370078740157483" top="0.39370078740157483" bottom="0.39370078740157483" header="0.31496062992125984" footer="0.31496062992125984"/>
      <pageSetup paperSize="9" scale="72" orientation="landscape" r:id="rId3"/>
      <headerFooter>
        <oddFooter>&amp;R94</oddFooter>
      </headerFooter>
    </customSheetView>
  </customSheetViews>
  <mergeCells count="11">
    <mergeCell ref="A13:A16"/>
    <mergeCell ref="F13:F16"/>
    <mergeCell ref="B18:G18"/>
    <mergeCell ref="B19:G19"/>
    <mergeCell ref="A1:G1"/>
    <mergeCell ref="A2:G2"/>
    <mergeCell ref="A3:G3"/>
    <mergeCell ref="A6:A8"/>
    <mergeCell ref="F6:F8"/>
    <mergeCell ref="A9:A12"/>
    <mergeCell ref="F9:F12"/>
  </mergeCells>
  <pageMargins left="0.39370078740157483" right="0.39370078740157483" top="0.39370078740157483" bottom="0.39370078740157483" header="0.31496062992125984" footer="0.31496062992125984"/>
  <pageSetup paperSize="9" scale="72" orientation="landscape" r:id="rId4"/>
  <headerFooter>
    <oddFooter>&amp;R96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9"/>
  <sheetViews>
    <sheetView view="pageBreakPreview" zoomScale="70" zoomScaleNormal="90" zoomScaleSheetLayoutView="70" workbookViewId="0">
      <selection activeCell="G13" sqref="G13"/>
    </sheetView>
  </sheetViews>
  <sheetFormatPr defaultRowHeight="15" x14ac:dyDescent="0.25"/>
  <cols>
    <col min="1" max="1" width="36.42578125" style="1" customWidth="1"/>
    <col min="2" max="2" width="60.42578125" style="1" customWidth="1"/>
    <col min="3" max="4" width="9.140625" style="1"/>
    <col min="5" max="5" width="17.140625" style="1" customWidth="1"/>
    <col min="6" max="6" width="18" style="1" customWidth="1"/>
    <col min="7" max="7" width="42.140625" style="1" customWidth="1"/>
    <col min="8" max="16384" width="9.140625" style="1"/>
  </cols>
  <sheetData>
    <row r="1" spans="1:7" ht="16.5" x14ac:dyDescent="0.25">
      <c r="A1" s="72" t="s">
        <v>0</v>
      </c>
      <c r="B1" s="72"/>
      <c r="C1" s="72"/>
      <c r="D1" s="72"/>
      <c r="E1" s="72"/>
      <c r="F1" s="72"/>
      <c r="G1" s="72"/>
    </row>
    <row r="2" spans="1:7" ht="16.5" x14ac:dyDescent="0.25">
      <c r="A2" s="72" t="s">
        <v>58</v>
      </c>
      <c r="B2" s="72"/>
      <c r="C2" s="72"/>
      <c r="D2" s="72"/>
      <c r="E2" s="72"/>
      <c r="F2" s="72"/>
      <c r="G2" s="72"/>
    </row>
    <row r="3" spans="1:7" ht="16.5" x14ac:dyDescent="0.25">
      <c r="A3" s="73" t="s">
        <v>25</v>
      </c>
      <c r="B3" s="73"/>
      <c r="C3" s="73"/>
      <c r="D3" s="73"/>
      <c r="E3" s="73"/>
      <c r="F3" s="73"/>
      <c r="G3" s="73"/>
    </row>
    <row r="5" spans="1:7" ht="42.75" x14ac:dyDescent="0.25">
      <c r="A5" s="2" t="s">
        <v>1</v>
      </c>
      <c r="B5" s="2" t="s">
        <v>2</v>
      </c>
      <c r="C5" s="2" t="s">
        <v>3</v>
      </c>
      <c r="D5" s="2" t="s">
        <v>4</v>
      </c>
      <c r="E5" s="2" t="s">
        <v>5</v>
      </c>
      <c r="F5" s="2" t="s">
        <v>6</v>
      </c>
      <c r="G5" s="2" t="s">
        <v>7</v>
      </c>
    </row>
    <row r="6" spans="1:7" ht="38.25" customHeight="1" x14ac:dyDescent="0.25">
      <c r="A6" s="74" t="s">
        <v>11</v>
      </c>
      <c r="B6" s="6" t="s">
        <v>8</v>
      </c>
      <c r="C6" s="26">
        <v>0.4</v>
      </c>
      <c r="D6" s="26">
        <v>5</v>
      </c>
      <c r="E6" s="26">
        <f t="shared" ref="E6:E16" si="0">D6*C6</f>
        <v>2</v>
      </c>
      <c r="F6" s="86">
        <f>(E6+E7+E8)*0.4</f>
        <v>3.2</v>
      </c>
      <c r="G6" s="55" t="s">
        <v>77</v>
      </c>
    </row>
    <row r="7" spans="1:7" ht="57" customHeight="1" x14ac:dyDescent="0.25">
      <c r="A7" s="75"/>
      <c r="B7" s="6" t="s">
        <v>9</v>
      </c>
      <c r="C7" s="26">
        <v>0.4</v>
      </c>
      <c r="D7" s="26">
        <v>10</v>
      </c>
      <c r="E7" s="26">
        <f t="shared" si="0"/>
        <v>4</v>
      </c>
      <c r="F7" s="87"/>
      <c r="G7" s="55" t="s">
        <v>18</v>
      </c>
    </row>
    <row r="8" spans="1:7" ht="72.75" customHeight="1" x14ac:dyDescent="0.25">
      <c r="A8" s="76"/>
      <c r="B8" s="6" t="s">
        <v>10</v>
      </c>
      <c r="C8" s="26">
        <v>0.2</v>
      </c>
      <c r="D8" s="26">
        <v>10</v>
      </c>
      <c r="E8" s="26">
        <f t="shared" si="0"/>
        <v>2</v>
      </c>
      <c r="F8" s="88"/>
      <c r="G8" s="55" t="s">
        <v>86</v>
      </c>
    </row>
    <row r="9" spans="1:7" ht="87" customHeight="1" x14ac:dyDescent="0.25">
      <c r="A9" s="85" t="s">
        <v>12</v>
      </c>
      <c r="B9" s="6" t="s">
        <v>20</v>
      </c>
      <c r="C9" s="26">
        <v>0.3</v>
      </c>
      <c r="D9" s="22">
        <v>10</v>
      </c>
      <c r="E9" s="22">
        <f t="shared" si="0"/>
        <v>3</v>
      </c>
      <c r="F9" s="80">
        <f>(E9+E10+E11+E12)*0.2</f>
        <v>1.36</v>
      </c>
      <c r="G9" s="39" t="s">
        <v>19</v>
      </c>
    </row>
    <row r="10" spans="1:7" ht="35.25" customHeight="1" x14ac:dyDescent="0.25">
      <c r="A10" s="85"/>
      <c r="B10" s="6" t="s">
        <v>21</v>
      </c>
      <c r="C10" s="26">
        <v>0.3</v>
      </c>
      <c r="D10" s="22">
        <v>10</v>
      </c>
      <c r="E10" s="22">
        <f t="shared" si="0"/>
        <v>3</v>
      </c>
      <c r="F10" s="80"/>
      <c r="G10" s="47"/>
    </row>
    <row r="11" spans="1:7" ht="79.5" customHeight="1" x14ac:dyDescent="0.25">
      <c r="A11" s="85"/>
      <c r="B11" s="6" t="s">
        <v>26</v>
      </c>
      <c r="C11" s="26">
        <v>0.1</v>
      </c>
      <c r="D11" s="22">
        <v>8</v>
      </c>
      <c r="E11" s="22">
        <f t="shared" si="0"/>
        <v>0.8</v>
      </c>
      <c r="F11" s="80"/>
      <c r="G11" s="39" t="s">
        <v>78</v>
      </c>
    </row>
    <row r="12" spans="1:7" ht="45" x14ac:dyDescent="0.25">
      <c r="A12" s="85"/>
      <c r="B12" s="6" t="s">
        <v>22</v>
      </c>
      <c r="C12" s="26">
        <v>0.3</v>
      </c>
      <c r="D12" s="22">
        <v>5</v>
      </c>
      <c r="E12" s="22"/>
      <c r="F12" s="80"/>
      <c r="G12" s="47"/>
    </row>
    <row r="13" spans="1:7" ht="42" customHeight="1" x14ac:dyDescent="0.25">
      <c r="A13" s="74" t="s">
        <v>13</v>
      </c>
      <c r="B13" s="6" t="s">
        <v>23</v>
      </c>
      <c r="C13" s="26">
        <v>0.3</v>
      </c>
      <c r="D13" s="22">
        <v>8</v>
      </c>
      <c r="E13" s="22">
        <f t="shared" si="0"/>
        <v>2.4</v>
      </c>
      <c r="F13" s="77">
        <f>(E13+E14+E15+E16)*0.4</f>
        <v>3.6</v>
      </c>
      <c r="G13" s="39" t="s">
        <v>79</v>
      </c>
    </row>
    <row r="14" spans="1:7" ht="67.5" customHeight="1" x14ac:dyDescent="0.25">
      <c r="A14" s="75"/>
      <c r="B14" s="6" t="s">
        <v>27</v>
      </c>
      <c r="C14" s="26">
        <v>0.3</v>
      </c>
      <c r="D14" s="22">
        <v>10</v>
      </c>
      <c r="E14" s="22">
        <f t="shared" si="0"/>
        <v>3</v>
      </c>
      <c r="F14" s="78"/>
      <c r="G14" s="40" t="s">
        <v>52</v>
      </c>
    </row>
    <row r="15" spans="1:7" ht="52.5" customHeight="1" x14ac:dyDescent="0.25">
      <c r="A15" s="75"/>
      <c r="B15" s="6" t="s">
        <v>28</v>
      </c>
      <c r="C15" s="26">
        <v>0.2</v>
      </c>
      <c r="D15" s="22">
        <v>8</v>
      </c>
      <c r="E15" s="22">
        <f t="shared" si="0"/>
        <v>1.6</v>
      </c>
      <c r="F15" s="78"/>
      <c r="G15" s="39" t="s">
        <v>80</v>
      </c>
    </row>
    <row r="16" spans="1:7" ht="71.25" customHeight="1" x14ac:dyDescent="0.25">
      <c r="A16" s="76"/>
      <c r="B16" s="6" t="s">
        <v>29</v>
      </c>
      <c r="C16" s="26">
        <v>0.2</v>
      </c>
      <c r="D16" s="22">
        <v>10</v>
      </c>
      <c r="E16" s="22">
        <f t="shared" si="0"/>
        <v>2</v>
      </c>
      <c r="F16" s="79"/>
      <c r="G16" s="40" t="s">
        <v>52</v>
      </c>
    </row>
    <row r="17" spans="1:7" ht="19.5" customHeight="1" x14ac:dyDescent="0.25">
      <c r="A17" s="4" t="s">
        <v>14</v>
      </c>
      <c r="B17" s="5"/>
      <c r="C17" s="5"/>
      <c r="D17" s="5"/>
      <c r="E17" s="5"/>
      <c r="F17" s="52">
        <f>F6+F9+F13</f>
        <v>8.16</v>
      </c>
      <c r="G17" s="5"/>
    </row>
    <row r="18" spans="1:7" ht="63" customHeight="1" x14ac:dyDescent="0.25">
      <c r="A18" s="12" t="s">
        <v>15</v>
      </c>
      <c r="B18" s="89" t="s">
        <v>30</v>
      </c>
      <c r="C18" s="90"/>
      <c r="D18" s="90"/>
      <c r="E18" s="90"/>
      <c r="F18" s="90"/>
      <c r="G18" s="91"/>
    </row>
    <row r="19" spans="1:7" ht="61.5" customHeight="1" x14ac:dyDescent="0.25">
      <c r="A19" s="36" t="s">
        <v>16</v>
      </c>
      <c r="B19" s="92" t="s">
        <v>87</v>
      </c>
      <c r="C19" s="93"/>
      <c r="D19" s="93"/>
      <c r="E19" s="93"/>
      <c r="F19" s="93"/>
      <c r="G19" s="94"/>
    </row>
  </sheetData>
  <customSheetViews>
    <customSheetView guid="{83B5464C-805B-41DB-81B9-A691DDF78663}" scale="70" showPageBreaks="1" printArea="1" view="pageBreakPreview" topLeftCell="A11">
      <selection activeCell="B33" sqref="B33"/>
      <pageMargins left="0.39370078740157483" right="0.39370078740157483" top="0.39370078740157483" bottom="0.39370078740157483" header="0.31496062992125984" footer="0.31496062992125984"/>
      <pageSetup paperSize="9" scale="61" orientation="landscape" r:id="rId1"/>
      <headerFooter>
        <oddFooter>&amp;R82</oddFooter>
      </headerFooter>
    </customSheetView>
    <customSheetView guid="{DB5FF748-5A0B-481D-84B1-E8DCB60F31BB}" scale="90" showPageBreaks="1" printArea="1" topLeftCell="A13">
      <selection activeCell="F25" sqref="F25"/>
      <pageMargins left="0.39370078740157483" right="0.39370078740157483" top="0.39370078740157483" bottom="0.39370078740157483" header="0.31496062992125984" footer="0.31496062992125984"/>
      <pageSetup paperSize="9" scale="61" orientation="landscape" r:id="rId2"/>
      <headerFooter>
        <oddFooter>&amp;R82</oddFooter>
      </headerFooter>
    </customSheetView>
    <customSheetView guid="{6D50AFB0-1F88-45CC-9714-E302C21A7AF6}" scale="70" showPageBreaks="1" printArea="1" view="pageBreakPreview" topLeftCell="A11">
      <selection activeCell="F17" sqref="F17"/>
      <pageMargins left="0.39370078740157483" right="0.39370078740157483" top="0.39370078740157483" bottom="0.39370078740157483" header="0.31496062992125984" footer="0.31496062992125984"/>
      <pageSetup paperSize="9" scale="61" orientation="landscape" r:id="rId3"/>
      <headerFooter>
        <oddFooter>&amp;R82</oddFooter>
      </headerFooter>
    </customSheetView>
  </customSheetViews>
  <mergeCells count="11">
    <mergeCell ref="F9:F12"/>
    <mergeCell ref="A13:A16"/>
    <mergeCell ref="F13:F16"/>
    <mergeCell ref="B18:G18"/>
    <mergeCell ref="B19:G19"/>
    <mergeCell ref="A9:A12"/>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61" orientation="landscape" r:id="rId4"/>
  <headerFooter>
    <oddFooter>&amp;R80</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4"/>
  <sheetViews>
    <sheetView view="pageBreakPreview" zoomScale="80" zoomScaleNormal="100" zoomScaleSheetLayoutView="80" workbookViewId="0">
      <pane xSplit="1" ySplit="5" topLeftCell="B6" activePane="bottomRight" state="frozen"/>
      <selection pane="topRight" activeCell="B1" sqref="B1"/>
      <selection pane="bottomLeft" activeCell="A6" sqref="A6"/>
      <selection pane="bottomRight" activeCell="D10" sqref="D10"/>
    </sheetView>
  </sheetViews>
  <sheetFormatPr defaultRowHeight="15" x14ac:dyDescent="0.25"/>
  <cols>
    <col min="1" max="1" width="36.42578125" style="1" customWidth="1"/>
    <col min="2" max="2" width="48.42578125" style="1" customWidth="1"/>
    <col min="3" max="4" width="9.140625" style="1"/>
    <col min="5" max="5" width="17.140625" style="1" customWidth="1"/>
    <col min="6" max="6" width="18" style="1" customWidth="1"/>
    <col min="7" max="7" width="42.140625" style="1" customWidth="1"/>
    <col min="8" max="16384" width="9.140625" style="1"/>
  </cols>
  <sheetData>
    <row r="1" spans="1:7" ht="16.5" x14ac:dyDescent="0.25">
      <c r="A1" s="72" t="s">
        <v>0</v>
      </c>
      <c r="B1" s="72"/>
      <c r="C1" s="72"/>
      <c r="D1" s="72"/>
      <c r="E1" s="72"/>
      <c r="F1" s="72"/>
      <c r="G1" s="72"/>
    </row>
    <row r="2" spans="1:7" ht="16.5" x14ac:dyDescent="0.25">
      <c r="A2" s="72" t="s">
        <v>36</v>
      </c>
      <c r="B2" s="72"/>
      <c r="C2" s="72"/>
      <c r="D2" s="72"/>
      <c r="E2" s="72"/>
      <c r="F2" s="72"/>
      <c r="G2" s="72"/>
    </row>
    <row r="3" spans="1:7" ht="16.5" x14ac:dyDescent="0.25">
      <c r="A3" s="73" t="s">
        <v>17</v>
      </c>
      <c r="B3" s="73"/>
      <c r="C3" s="73"/>
      <c r="D3" s="73"/>
      <c r="E3" s="73"/>
      <c r="F3" s="73"/>
      <c r="G3" s="73"/>
    </row>
    <row r="5" spans="1:7" ht="42.75" x14ac:dyDescent="0.25">
      <c r="A5" s="2" t="s">
        <v>1</v>
      </c>
      <c r="B5" s="2" t="s">
        <v>2</v>
      </c>
      <c r="C5" s="2" t="s">
        <v>3</v>
      </c>
      <c r="D5" s="2" t="s">
        <v>4</v>
      </c>
      <c r="E5" s="2" t="s">
        <v>5</v>
      </c>
      <c r="F5" s="2" t="s">
        <v>6</v>
      </c>
      <c r="G5" s="2" t="s">
        <v>7</v>
      </c>
    </row>
    <row r="6" spans="1:7" ht="38.25" customHeight="1" x14ac:dyDescent="0.25">
      <c r="A6" s="85" t="s">
        <v>11</v>
      </c>
      <c r="B6" s="6" t="s">
        <v>8</v>
      </c>
      <c r="C6" s="7">
        <v>0.5</v>
      </c>
      <c r="D6" s="7">
        <v>10</v>
      </c>
      <c r="E6" s="7">
        <f t="shared" ref="E6:E11" si="0">D6*C6</f>
        <v>5</v>
      </c>
      <c r="F6" s="102">
        <f>(E6+E7)*0.4</f>
        <v>4</v>
      </c>
      <c r="G6" s="8" t="s">
        <v>124</v>
      </c>
    </row>
    <row r="7" spans="1:7" ht="75" x14ac:dyDescent="0.25">
      <c r="A7" s="85"/>
      <c r="B7" s="6" t="s">
        <v>9</v>
      </c>
      <c r="C7" s="7">
        <v>0.5</v>
      </c>
      <c r="D7" s="7">
        <v>10</v>
      </c>
      <c r="E7" s="7">
        <f t="shared" si="0"/>
        <v>5</v>
      </c>
      <c r="F7" s="102"/>
      <c r="G7" s="8" t="s">
        <v>18</v>
      </c>
    </row>
    <row r="8" spans="1:7" ht="103.5" customHeight="1" x14ac:dyDescent="0.25">
      <c r="A8" s="85" t="s">
        <v>12</v>
      </c>
      <c r="B8" s="6" t="s">
        <v>20</v>
      </c>
      <c r="C8" s="7">
        <v>0.3</v>
      </c>
      <c r="D8" s="7">
        <v>10</v>
      </c>
      <c r="E8" s="7">
        <f t="shared" si="0"/>
        <v>3</v>
      </c>
      <c r="F8" s="102">
        <f>(E8+E9+E10)*0.2</f>
        <v>2</v>
      </c>
      <c r="G8" s="59" t="s">
        <v>19</v>
      </c>
    </row>
    <row r="9" spans="1:7" ht="41.25" customHeight="1" x14ac:dyDescent="0.25">
      <c r="A9" s="85"/>
      <c r="B9" s="6" t="s">
        <v>21</v>
      </c>
      <c r="C9" s="7">
        <v>0.4</v>
      </c>
      <c r="D9" s="7">
        <v>10</v>
      </c>
      <c r="E9" s="7">
        <f t="shared" si="0"/>
        <v>4</v>
      </c>
      <c r="F9" s="102"/>
      <c r="G9" s="9"/>
    </row>
    <row r="10" spans="1:7" ht="45" x14ac:dyDescent="0.25">
      <c r="A10" s="85"/>
      <c r="B10" s="17" t="s">
        <v>22</v>
      </c>
      <c r="C10" s="7">
        <v>0.3</v>
      </c>
      <c r="D10" s="7">
        <v>10</v>
      </c>
      <c r="E10" s="7">
        <f t="shared" si="0"/>
        <v>3</v>
      </c>
      <c r="F10" s="102"/>
      <c r="G10" s="59"/>
    </row>
    <row r="11" spans="1:7" ht="60" x14ac:dyDescent="0.25">
      <c r="A11" s="10" t="s">
        <v>13</v>
      </c>
      <c r="B11" s="6" t="s">
        <v>23</v>
      </c>
      <c r="C11" s="7">
        <v>1</v>
      </c>
      <c r="D11" s="7">
        <v>10</v>
      </c>
      <c r="E11" s="7">
        <f t="shared" si="0"/>
        <v>10</v>
      </c>
      <c r="F11" s="63">
        <f>D11*0.4</f>
        <v>4</v>
      </c>
      <c r="G11" s="59" t="s">
        <v>123</v>
      </c>
    </row>
    <row r="12" spans="1:7" ht="19.5" customHeight="1" x14ac:dyDescent="0.25">
      <c r="A12" s="4" t="s">
        <v>14</v>
      </c>
      <c r="B12" s="5"/>
      <c r="C12" s="5"/>
      <c r="D12" s="5"/>
      <c r="E12" s="5"/>
      <c r="F12" s="52">
        <f>F6+F8+F11</f>
        <v>10</v>
      </c>
      <c r="G12" s="5"/>
    </row>
    <row r="13" spans="1:7" ht="66.75" customHeight="1" x14ac:dyDescent="0.25">
      <c r="A13" s="12" t="s">
        <v>15</v>
      </c>
      <c r="B13" s="98" t="s">
        <v>24</v>
      </c>
      <c r="C13" s="99"/>
      <c r="D13" s="99"/>
      <c r="E13" s="99"/>
      <c r="F13" s="99"/>
      <c r="G13" s="100"/>
    </row>
    <row r="14" spans="1:7" ht="63.75" customHeight="1" x14ac:dyDescent="0.25">
      <c r="A14" s="12" t="s">
        <v>16</v>
      </c>
      <c r="B14" s="101" t="s">
        <v>138</v>
      </c>
      <c r="C14" s="99"/>
      <c r="D14" s="99"/>
      <c r="E14" s="99"/>
      <c r="F14" s="99"/>
      <c r="G14" s="100"/>
    </row>
  </sheetData>
  <customSheetViews>
    <customSheetView guid="{83B5464C-805B-41DB-81B9-A691DDF78663}" scale="80" showPageBreaks="1" printArea="1" view="pageBreakPreview">
      <pane xSplit="1" ySplit="5" topLeftCell="B6" activePane="bottomRight" state="frozen"/>
      <selection pane="bottomRight" activeCell="B14" sqref="B14:G14"/>
      <pageMargins left="0.39370078740157483" right="0.39370078740157483" top="0.39370078740157483" bottom="0.39370078740157483" header="0.31496062992125984" footer="0.31496062992125984"/>
      <pageSetup paperSize="9" scale="76" orientation="landscape" r:id="rId1"/>
      <headerFooter>
        <oddFooter>&amp;R98</oddFooter>
      </headerFooter>
    </customSheetView>
    <customSheetView guid="{DB5FF748-5A0B-481D-84B1-E8DCB60F31BB}" scale="80" showPageBreaks="1" printArea="1" view="pageBreakPreview">
      <pane xSplit="1" ySplit="5" topLeftCell="B6" activePane="bottomRight" state="frozen"/>
      <selection pane="bottomRight" activeCell="C11" sqref="C6:G11"/>
      <pageMargins left="0.39370078740157483" right="0.39370078740157483" top="0.39370078740157483" bottom="0.39370078740157483" header="0.31496062992125984" footer="0.31496062992125984"/>
      <pageSetup paperSize="9" scale="76" orientation="landscape" r:id="rId2"/>
      <headerFooter>
        <oddFooter>&amp;R98</oddFooter>
      </headerFooter>
    </customSheetView>
    <customSheetView guid="{6D50AFB0-1F88-45CC-9714-E302C21A7AF6}" scale="80" showPageBreaks="1" printArea="1" view="pageBreakPreview">
      <pane xSplit="1" ySplit="5" topLeftCell="B6" activePane="bottomRight" state="frozen"/>
      <selection pane="bottomRight" activeCell="N8" sqref="N8"/>
      <pageMargins left="0.39370078740157483" right="0.39370078740157483" top="0.39370078740157483" bottom="0.39370078740157483" header="0.31496062992125984" footer="0.31496062992125984"/>
      <pageSetup paperSize="9" scale="76" orientation="landscape" r:id="rId3"/>
      <headerFooter>
        <oddFooter>&amp;R98</oddFooter>
      </headerFooter>
    </customSheetView>
  </customSheetViews>
  <mergeCells count="9">
    <mergeCell ref="B13:G13"/>
    <mergeCell ref="B14:G14"/>
    <mergeCell ref="A1:G1"/>
    <mergeCell ref="A2:G2"/>
    <mergeCell ref="A3:G3"/>
    <mergeCell ref="A6:A7"/>
    <mergeCell ref="F6:F7"/>
    <mergeCell ref="A8:A10"/>
    <mergeCell ref="F8:F10"/>
  </mergeCells>
  <pageMargins left="0.39370078740157483" right="0.39370078740157483" top="0.39370078740157483" bottom="0.39370078740157483" header="0.31496062992125984" footer="0.31496062992125984"/>
  <pageSetup paperSize="9" scale="76" orientation="landscape" r:id="rId4"/>
  <headerFooter>
    <oddFooter>&amp;R97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4"/>
  <sheetViews>
    <sheetView view="pageBreakPreview" zoomScale="80" zoomScaleNormal="100" zoomScaleSheetLayoutView="80" workbookViewId="0">
      <pane xSplit="1" ySplit="5" topLeftCell="B6" activePane="bottomRight" state="frozen"/>
      <selection pane="topRight" activeCell="B1" sqref="B1"/>
      <selection pane="bottomLeft" activeCell="A6" sqref="A6"/>
      <selection pane="bottomRight" activeCell="B13" sqref="B13:G13"/>
    </sheetView>
  </sheetViews>
  <sheetFormatPr defaultRowHeight="15" x14ac:dyDescent="0.25"/>
  <cols>
    <col min="1" max="1" width="36.42578125" style="1" customWidth="1"/>
    <col min="2" max="2" width="48.42578125" style="1" customWidth="1"/>
    <col min="3" max="4" width="9.140625" style="1"/>
    <col min="5" max="5" width="17.140625" style="1" customWidth="1"/>
    <col min="6" max="6" width="18" style="1" customWidth="1"/>
    <col min="7" max="7" width="67.28515625" style="1" customWidth="1"/>
    <col min="8" max="16384" width="9.140625" style="1"/>
  </cols>
  <sheetData>
    <row r="1" spans="1:7" ht="16.5" x14ac:dyDescent="0.25">
      <c r="A1" s="72" t="s">
        <v>0</v>
      </c>
      <c r="B1" s="72"/>
      <c r="C1" s="72"/>
      <c r="D1" s="72"/>
      <c r="E1" s="72"/>
      <c r="F1" s="72"/>
      <c r="G1" s="72"/>
    </row>
    <row r="2" spans="1:7" ht="16.5" x14ac:dyDescent="0.25">
      <c r="A2" s="110" t="s">
        <v>47</v>
      </c>
      <c r="B2" s="110"/>
      <c r="C2" s="110"/>
      <c r="D2" s="110"/>
      <c r="E2" s="110"/>
      <c r="F2" s="110"/>
      <c r="G2" s="110"/>
    </row>
    <row r="3" spans="1:7" ht="16.5" x14ac:dyDescent="0.25">
      <c r="A3" s="73" t="s">
        <v>17</v>
      </c>
      <c r="B3" s="73"/>
      <c r="C3" s="73"/>
      <c r="D3" s="73"/>
      <c r="E3" s="73"/>
      <c r="F3" s="73"/>
      <c r="G3" s="73"/>
    </row>
    <row r="5" spans="1:7" ht="42.75" x14ac:dyDescent="0.25">
      <c r="A5" s="2" t="s">
        <v>1</v>
      </c>
      <c r="B5" s="2" t="s">
        <v>2</v>
      </c>
      <c r="C5" s="2" t="s">
        <v>3</v>
      </c>
      <c r="D5" s="2" t="s">
        <v>4</v>
      </c>
      <c r="E5" s="2" t="s">
        <v>5</v>
      </c>
      <c r="F5" s="2" t="s">
        <v>6</v>
      </c>
      <c r="G5" s="2" t="s">
        <v>7</v>
      </c>
    </row>
    <row r="6" spans="1:7" ht="38.25" customHeight="1" x14ac:dyDescent="0.25">
      <c r="A6" s="85" t="s">
        <v>11</v>
      </c>
      <c r="B6" s="6" t="s">
        <v>8</v>
      </c>
      <c r="C6" s="3">
        <v>0.5</v>
      </c>
      <c r="D6" s="7">
        <v>10</v>
      </c>
      <c r="E6" s="7">
        <f t="shared" ref="E6:E10" si="0">D6*C6</f>
        <v>5</v>
      </c>
      <c r="F6" s="102">
        <f>(E6+E7)*0.4</f>
        <v>4</v>
      </c>
      <c r="G6" s="8" t="s">
        <v>179</v>
      </c>
    </row>
    <row r="7" spans="1:7" ht="75" x14ac:dyDescent="0.25">
      <c r="A7" s="85"/>
      <c r="B7" s="6" t="s">
        <v>9</v>
      </c>
      <c r="C7" s="3">
        <v>0.5</v>
      </c>
      <c r="D7" s="7">
        <v>10</v>
      </c>
      <c r="E7" s="7">
        <f t="shared" si="0"/>
        <v>5</v>
      </c>
      <c r="F7" s="102"/>
      <c r="G7" s="8" t="s">
        <v>76</v>
      </c>
    </row>
    <row r="8" spans="1:7" ht="103.5" customHeight="1" x14ac:dyDescent="0.25">
      <c r="A8" s="85" t="s">
        <v>12</v>
      </c>
      <c r="B8" s="6" t="s">
        <v>20</v>
      </c>
      <c r="C8" s="7">
        <v>0.3</v>
      </c>
      <c r="D8" s="7">
        <v>10</v>
      </c>
      <c r="E8" s="7">
        <f t="shared" si="0"/>
        <v>3</v>
      </c>
      <c r="F8" s="102">
        <f>(E8+E9+E10)*0.2</f>
        <v>1.7000000000000002</v>
      </c>
      <c r="G8" s="59" t="s">
        <v>32</v>
      </c>
    </row>
    <row r="9" spans="1:7" ht="41.25" customHeight="1" x14ac:dyDescent="0.25">
      <c r="A9" s="85"/>
      <c r="B9" s="6" t="s">
        <v>21</v>
      </c>
      <c r="C9" s="7">
        <v>0.4</v>
      </c>
      <c r="D9" s="7">
        <v>10</v>
      </c>
      <c r="E9" s="7">
        <f t="shared" si="0"/>
        <v>4</v>
      </c>
      <c r="F9" s="102"/>
      <c r="G9" s="9"/>
    </row>
    <row r="10" spans="1:7" ht="45" x14ac:dyDescent="0.25">
      <c r="A10" s="85"/>
      <c r="B10" s="6" t="s">
        <v>22</v>
      </c>
      <c r="C10" s="7">
        <v>0.3</v>
      </c>
      <c r="D10" s="7">
        <v>5</v>
      </c>
      <c r="E10" s="7">
        <f t="shared" si="0"/>
        <v>1.5</v>
      </c>
      <c r="F10" s="102"/>
      <c r="G10" s="9"/>
    </row>
    <row r="11" spans="1:7" ht="60" x14ac:dyDescent="0.25">
      <c r="A11" s="15" t="s">
        <v>13</v>
      </c>
      <c r="B11" s="6" t="s">
        <v>23</v>
      </c>
      <c r="C11" s="7">
        <v>1</v>
      </c>
      <c r="D11" s="7">
        <v>10</v>
      </c>
      <c r="E11" s="7">
        <f>D11*C11</f>
        <v>10</v>
      </c>
      <c r="F11" s="57">
        <f>D11*0.4</f>
        <v>4</v>
      </c>
      <c r="G11" s="59" t="s">
        <v>180</v>
      </c>
    </row>
    <row r="12" spans="1:7" ht="19.5" customHeight="1" x14ac:dyDescent="0.25">
      <c r="A12" s="4" t="s">
        <v>14</v>
      </c>
      <c r="B12" s="5"/>
      <c r="C12" s="5"/>
      <c r="D12" s="5"/>
      <c r="E12" s="5"/>
      <c r="F12" s="58">
        <f>F6+F8+F11</f>
        <v>9.6999999999999993</v>
      </c>
      <c r="G12" s="5"/>
    </row>
    <row r="13" spans="1:7" ht="66.75" customHeight="1" x14ac:dyDescent="0.25">
      <c r="A13" s="12" t="s">
        <v>15</v>
      </c>
      <c r="B13" s="98" t="s">
        <v>24</v>
      </c>
      <c r="C13" s="108"/>
      <c r="D13" s="108"/>
      <c r="E13" s="108"/>
      <c r="F13" s="108"/>
      <c r="G13" s="109"/>
    </row>
    <row r="14" spans="1:7" ht="66.75" customHeight="1" x14ac:dyDescent="0.25">
      <c r="A14" s="12" t="s">
        <v>16</v>
      </c>
      <c r="B14" s="101" t="s">
        <v>93</v>
      </c>
      <c r="C14" s="108"/>
      <c r="D14" s="108"/>
      <c r="E14" s="108"/>
      <c r="F14" s="108"/>
      <c r="G14" s="109"/>
    </row>
  </sheetData>
  <customSheetViews>
    <customSheetView guid="{83B5464C-805B-41DB-81B9-A691DDF78663}" scale="80" showPageBreaks="1" printArea="1" view="pageBreakPreview">
      <pane xSplit="1" ySplit="5" topLeftCell="B6" activePane="bottomRight" state="frozen"/>
      <selection pane="bottomRight" activeCell="B14" sqref="B14:G14"/>
      <pageMargins left="0.39370078740157483" right="0.39370078740157483" top="0.39370078740157483" bottom="0.39370078740157483" header="0.31496062992125984" footer="0.31496062992125984"/>
      <pageSetup paperSize="9" scale="76" orientation="landscape" r:id="rId1"/>
      <headerFooter>
        <oddFooter>&amp;R99</oddFooter>
      </headerFooter>
    </customSheetView>
    <customSheetView guid="{DB5FF748-5A0B-481D-84B1-E8DCB60F31BB}" showPageBreaks="1" printArea="1">
      <pane xSplit="1" ySplit="5" topLeftCell="B9" activePane="bottomRight" state="frozen"/>
      <selection pane="bottomRight" activeCell="J8" sqref="J8"/>
      <pageMargins left="0.39370078740157483" right="0.39370078740157483" top="0.39370078740157483" bottom="0.39370078740157483" header="0.31496062992125984" footer="0.31496062992125984"/>
      <pageSetup paperSize="9" scale="76" orientation="landscape" r:id="rId2"/>
      <headerFooter>
        <oddFooter>&amp;R99</oddFooter>
      </headerFooter>
    </customSheetView>
    <customSheetView guid="{6D50AFB0-1F88-45CC-9714-E302C21A7AF6}" scale="80" showPageBreaks="1" printArea="1" view="pageBreakPreview">
      <pane xSplit="1" ySplit="5" topLeftCell="B6" activePane="bottomRight" state="frozen"/>
      <selection pane="bottomRight" activeCell="I7" sqref="I7"/>
      <pageMargins left="0.39370078740157483" right="0.39370078740157483" top="0.39370078740157483" bottom="0.39370078740157483" header="0.31496062992125984" footer="0.31496062992125984"/>
      <pageSetup paperSize="9" scale="76" orientation="landscape" r:id="rId3"/>
      <headerFooter>
        <oddFooter>&amp;R99</oddFooter>
      </headerFooter>
    </customSheetView>
  </customSheetViews>
  <mergeCells count="9">
    <mergeCell ref="B13:G13"/>
    <mergeCell ref="B14:G14"/>
    <mergeCell ref="A1:G1"/>
    <mergeCell ref="A2:G2"/>
    <mergeCell ref="A3:G3"/>
    <mergeCell ref="A6:A7"/>
    <mergeCell ref="F6:F7"/>
    <mergeCell ref="A8:A10"/>
    <mergeCell ref="F8:F10"/>
  </mergeCells>
  <pageMargins left="0.39370078740157483" right="0.39370078740157483" top="0.39370078740157483" bottom="0.39370078740157483" header="0.31496062992125984" footer="0.31496062992125984"/>
  <pageSetup paperSize="9" scale="76" orientation="landscape" r:id="rId4"/>
  <headerFooter>
    <oddFooter>&amp;R98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4"/>
  <sheetViews>
    <sheetView view="pageBreakPreview" zoomScaleNormal="100" zoomScaleSheetLayoutView="100" workbookViewId="0">
      <pane xSplit="1" ySplit="5" topLeftCell="B9" activePane="bottomRight" state="frozen"/>
      <selection pane="topRight" activeCell="B1" sqref="B1"/>
      <selection pane="bottomLeft" activeCell="A6" sqref="A6"/>
      <selection pane="bottomRight" activeCell="G19" sqref="G19"/>
    </sheetView>
  </sheetViews>
  <sheetFormatPr defaultRowHeight="15" x14ac:dyDescent="0.25"/>
  <cols>
    <col min="1" max="1" width="36.42578125" style="1" customWidth="1"/>
    <col min="2" max="2" width="48.42578125" style="1" customWidth="1"/>
    <col min="3" max="4" width="9.140625" style="1"/>
    <col min="5" max="5" width="17.140625" style="1" customWidth="1"/>
    <col min="6" max="6" width="18" style="1" customWidth="1"/>
    <col min="7" max="7" width="42.140625" style="1" customWidth="1"/>
    <col min="8" max="16384" width="9.140625" style="1"/>
  </cols>
  <sheetData>
    <row r="1" spans="1:7" ht="16.5" x14ac:dyDescent="0.25">
      <c r="A1" s="72" t="s">
        <v>0</v>
      </c>
      <c r="B1" s="72"/>
      <c r="C1" s="72"/>
      <c r="D1" s="72"/>
      <c r="E1" s="72"/>
      <c r="F1" s="72"/>
      <c r="G1" s="72"/>
    </row>
    <row r="2" spans="1:7" ht="16.5" x14ac:dyDescent="0.25">
      <c r="A2" s="110" t="s">
        <v>48</v>
      </c>
      <c r="B2" s="110"/>
      <c r="C2" s="110"/>
      <c r="D2" s="110"/>
      <c r="E2" s="110"/>
      <c r="F2" s="110"/>
      <c r="G2" s="110"/>
    </row>
    <row r="3" spans="1:7" ht="16.5" x14ac:dyDescent="0.25">
      <c r="A3" s="73" t="s">
        <v>17</v>
      </c>
      <c r="B3" s="73"/>
      <c r="C3" s="73"/>
      <c r="D3" s="73"/>
      <c r="E3" s="73"/>
      <c r="F3" s="73"/>
      <c r="G3" s="73"/>
    </row>
    <row r="5" spans="1:7" ht="42.75" x14ac:dyDescent="0.25">
      <c r="A5" s="2" t="s">
        <v>1</v>
      </c>
      <c r="B5" s="2" t="s">
        <v>2</v>
      </c>
      <c r="C5" s="2" t="s">
        <v>3</v>
      </c>
      <c r="D5" s="2" t="s">
        <v>4</v>
      </c>
      <c r="E5" s="2" t="s">
        <v>5</v>
      </c>
      <c r="F5" s="2" t="s">
        <v>6</v>
      </c>
      <c r="G5" s="2" t="s">
        <v>7</v>
      </c>
    </row>
    <row r="6" spans="1:7" ht="38.25" customHeight="1" x14ac:dyDescent="0.25">
      <c r="A6" s="85" t="s">
        <v>11</v>
      </c>
      <c r="B6" s="6" t="s">
        <v>8</v>
      </c>
      <c r="C6" s="7">
        <v>0.5</v>
      </c>
      <c r="D6" s="7">
        <v>10</v>
      </c>
      <c r="E6" s="7">
        <f t="shared" ref="E6:E10" si="0">D6*C6</f>
        <v>5</v>
      </c>
      <c r="F6" s="102">
        <f>(E6+E7)*0.4</f>
        <v>2</v>
      </c>
      <c r="G6" s="8" t="s">
        <v>82</v>
      </c>
    </row>
    <row r="7" spans="1:7" ht="75" x14ac:dyDescent="0.25">
      <c r="A7" s="85"/>
      <c r="B7" s="6" t="s">
        <v>9</v>
      </c>
      <c r="C7" s="7">
        <v>0.5</v>
      </c>
      <c r="D7" s="7">
        <v>0</v>
      </c>
      <c r="E7" s="7">
        <f t="shared" si="0"/>
        <v>0</v>
      </c>
      <c r="F7" s="102"/>
      <c r="G7" s="8" t="s">
        <v>83</v>
      </c>
    </row>
    <row r="8" spans="1:7" ht="103.5" customHeight="1" x14ac:dyDescent="0.25">
      <c r="A8" s="85" t="s">
        <v>12</v>
      </c>
      <c r="B8" s="6" t="s">
        <v>20</v>
      </c>
      <c r="C8" s="7">
        <v>0.3</v>
      </c>
      <c r="D8" s="7">
        <v>10</v>
      </c>
      <c r="E8" s="7">
        <f t="shared" si="0"/>
        <v>3</v>
      </c>
      <c r="F8" s="102">
        <f>(E8+E9+E10)*0.2</f>
        <v>2</v>
      </c>
      <c r="G8" s="59" t="s">
        <v>85</v>
      </c>
    </row>
    <row r="9" spans="1:7" ht="41.25" customHeight="1" x14ac:dyDescent="0.25">
      <c r="A9" s="85"/>
      <c r="B9" s="6" t="s">
        <v>21</v>
      </c>
      <c r="C9" s="7">
        <v>0.4</v>
      </c>
      <c r="D9" s="7">
        <v>10</v>
      </c>
      <c r="E9" s="7">
        <f t="shared" si="0"/>
        <v>4</v>
      </c>
      <c r="F9" s="102"/>
      <c r="G9" s="9"/>
    </row>
    <row r="10" spans="1:7" ht="45" x14ac:dyDescent="0.25">
      <c r="A10" s="85"/>
      <c r="B10" s="6" t="s">
        <v>22</v>
      </c>
      <c r="C10" s="7">
        <v>0.3</v>
      </c>
      <c r="D10" s="7">
        <v>10</v>
      </c>
      <c r="E10" s="7">
        <f t="shared" si="0"/>
        <v>3</v>
      </c>
      <c r="F10" s="102"/>
      <c r="G10" s="9"/>
    </row>
    <row r="11" spans="1:7" ht="60" x14ac:dyDescent="0.25">
      <c r="A11" s="15" t="s">
        <v>13</v>
      </c>
      <c r="B11" s="6" t="s">
        <v>23</v>
      </c>
      <c r="C11" s="7">
        <v>1</v>
      </c>
      <c r="D11" s="7">
        <v>5</v>
      </c>
      <c r="E11" s="7">
        <f>D11*C11</f>
        <v>5</v>
      </c>
      <c r="F11" s="60">
        <f>D11*0.4</f>
        <v>2</v>
      </c>
      <c r="G11" s="59" t="s">
        <v>84</v>
      </c>
    </row>
    <row r="12" spans="1:7" ht="19.5" customHeight="1" x14ac:dyDescent="0.25">
      <c r="A12" s="4" t="s">
        <v>14</v>
      </c>
      <c r="B12" s="5"/>
      <c r="C12" s="5"/>
      <c r="D12" s="5"/>
      <c r="E12" s="5"/>
      <c r="F12" s="52">
        <f>F6+F8+F11</f>
        <v>6</v>
      </c>
      <c r="G12" s="5"/>
    </row>
    <row r="13" spans="1:7" ht="66.75" customHeight="1" x14ac:dyDescent="0.25">
      <c r="A13" s="12" t="s">
        <v>15</v>
      </c>
      <c r="B13" s="98" t="s">
        <v>24</v>
      </c>
      <c r="C13" s="108"/>
      <c r="D13" s="108"/>
      <c r="E13" s="108"/>
      <c r="F13" s="108"/>
      <c r="G13" s="109"/>
    </row>
    <row r="14" spans="1:7" ht="54" customHeight="1" x14ac:dyDescent="0.25">
      <c r="A14" s="12" t="s">
        <v>16</v>
      </c>
      <c r="B14" s="101" t="s">
        <v>184</v>
      </c>
      <c r="C14" s="99"/>
      <c r="D14" s="99"/>
      <c r="E14" s="99"/>
      <c r="F14" s="99"/>
      <c r="G14" s="100"/>
    </row>
  </sheetData>
  <customSheetViews>
    <customSheetView guid="{83B5464C-805B-41DB-81B9-A691DDF78663}" showPageBreaks="1" printArea="1" view="pageBreakPreview">
      <pane xSplit="1" ySplit="5" topLeftCell="B9" activePane="bottomRight" state="frozen"/>
      <selection pane="bottomRight" activeCell="B19" sqref="B19"/>
      <pageMargins left="0.39370078740157483" right="0.39370078740157483" top="0.39370078740157483" bottom="0.39370078740157483" header="0.31496062992125984" footer="0.31496062992125984"/>
      <pageSetup paperSize="9" scale="76" orientation="landscape" r:id="rId1"/>
      <headerFooter>
        <oddFooter>&amp;R101</oddFooter>
      </headerFooter>
    </customSheetView>
    <customSheetView guid="{DB5FF748-5A0B-481D-84B1-E8DCB60F31BB}" showPageBreaks="1" printArea="1" view="pageBreakPreview">
      <pane xSplit="1" ySplit="5" topLeftCell="B6" activePane="bottomRight" state="frozen"/>
      <selection pane="bottomRight" activeCell="F12" sqref="F12"/>
      <pageMargins left="0.39370078740157483" right="0.39370078740157483" top="0.39370078740157483" bottom="0.39370078740157483" header="0.31496062992125984" footer="0.31496062992125984"/>
      <pageSetup paperSize="9" scale="76" orientation="landscape" r:id="rId2"/>
      <headerFooter>
        <oddFooter>&amp;R101</oddFooter>
      </headerFooter>
    </customSheetView>
    <customSheetView guid="{6D50AFB0-1F88-45CC-9714-E302C21A7AF6}" showPageBreaks="1" printArea="1" view="pageBreakPreview">
      <pane xSplit="1" ySplit="5" topLeftCell="B9" activePane="bottomRight" state="frozen"/>
      <selection pane="bottomRight" activeCell="B14" sqref="B14:G14"/>
      <pageMargins left="0.39370078740157483" right="0.39370078740157483" top="0.39370078740157483" bottom="0.39370078740157483" header="0.31496062992125984" footer="0.31496062992125984"/>
      <pageSetup paperSize="9" scale="76" orientation="landscape" r:id="rId3"/>
      <headerFooter>
        <oddFooter>&amp;R101</oddFooter>
      </headerFooter>
    </customSheetView>
  </customSheetViews>
  <mergeCells count="9">
    <mergeCell ref="B13:G13"/>
    <mergeCell ref="B14:G14"/>
    <mergeCell ref="A1:G1"/>
    <mergeCell ref="A2:G2"/>
    <mergeCell ref="A3:G3"/>
    <mergeCell ref="A6:A7"/>
    <mergeCell ref="F6:F7"/>
    <mergeCell ref="A8:A10"/>
    <mergeCell ref="F8:F10"/>
  </mergeCells>
  <pageMargins left="0.39370078740157483" right="0.39370078740157483" top="0.39370078740157483" bottom="0.39370078740157483" header="0.31496062992125984" footer="0.31496062992125984"/>
  <pageSetup paperSize="9" scale="76" firstPageNumber="79" orientation="landscape" useFirstPageNumber="1" r:id="rId4"/>
  <headerFooter>
    <oddFooter>&amp;R99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9"/>
  <sheetViews>
    <sheetView view="pageBreakPreview" zoomScale="80" zoomScaleNormal="100" zoomScaleSheetLayoutView="80" workbookViewId="0">
      <selection activeCell="D7" sqref="D7"/>
    </sheetView>
  </sheetViews>
  <sheetFormatPr defaultRowHeight="15" x14ac:dyDescent="0.25"/>
  <cols>
    <col min="1" max="1" width="36.42578125" style="1" customWidth="1"/>
    <col min="2" max="2" width="60.42578125" style="1" customWidth="1"/>
    <col min="3" max="4" width="9.140625" style="1"/>
    <col min="5" max="5" width="17.140625" style="1" customWidth="1"/>
    <col min="6" max="6" width="18" style="1" customWidth="1"/>
    <col min="7" max="7" width="42.140625" style="1" customWidth="1"/>
    <col min="8" max="16384" width="9.140625" style="1"/>
  </cols>
  <sheetData>
    <row r="1" spans="1:8" ht="16.5" x14ac:dyDescent="0.25">
      <c r="A1" s="72" t="s">
        <v>0</v>
      </c>
      <c r="B1" s="72"/>
      <c r="C1" s="72"/>
      <c r="D1" s="72"/>
      <c r="E1" s="72"/>
      <c r="F1" s="72"/>
      <c r="G1" s="72"/>
    </row>
    <row r="2" spans="1:8" ht="16.5" x14ac:dyDescent="0.25">
      <c r="A2" s="72" t="s">
        <v>42</v>
      </c>
      <c r="B2" s="72"/>
      <c r="C2" s="72"/>
      <c r="D2" s="72"/>
      <c r="E2" s="72"/>
      <c r="F2" s="72"/>
      <c r="G2" s="72"/>
    </row>
    <row r="3" spans="1:8" ht="16.5" x14ac:dyDescent="0.25">
      <c r="A3" s="73" t="s">
        <v>25</v>
      </c>
      <c r="B3" s="73"/>
      <c r="C3" s="73"/>
      <c r="D3" s="73"/>
      <c r="E3" s="73"/>
      <c r="F3" s="73"/>
      <c r="G3" s="73"/>
    </row>
    <row r="5" spans="1:8" ht="42.75" x14ac:dyDescent="0.25">
      <c r="A5" s="2" t="s">
        <v>1</v>
      </c>
      <c r="B5" s="2" t="s">
        <v>2</v>
      </c>
      <c r="C5" s="2" t="s">
        <v>3</v>
      </c>
      <c r="D5" s="2" t="s">
        <v>4</v>
      </c>
      <c r="E5" s="2" t="s">
        <v>5</v>
      </c>
      <c r="F5" s="2" t="s">
        <v>6</v>
      </c>
      <c r="G5" s="2" t="s">
        <v>7</v>
      </c>
    </row>
    <row r="6" spans="1:8" ht="38.25" customHeight="1" x14ac:dyDescent="0.25">
      <c r="A6" s="74" t="s">
        <v>11</v>
      </c>
      <c r="B6" s="6" t="s">
        <v>8</v>
      </c>
      <c r="C6" s="7">
        <v>0.4</v>
      </c>
      <c r="D6" s="7">
        <v>8</v>
      </c>
      <c r="E6" s="7">
        <f>D6*C6</f>
        <v>3.2</v>
      </c>
      <c r="F6" s="95">
        <f>(E6+E7+E8)*0.4</f>
        <v>2.08</v>
      </c>
      <c r="G6" s="8" t="s">
        <v>121</v>
      </c>
    </row>
    <row r="7" spans="1:8" ht="57" customHeight="1" x14ac:dyDescent="0.25">
      <c r="A7" s="75"/>
      <c r="B7" s="6" t="s">
        <v>9</v>
      </c>
      <c r="C7" s="7">
        <v>0.4</v>
      </c>
      <c r="D7" s="7">
        <v>0</v>
      </c>
      <c r="E7" s="7">
        <f>D7*C7</f>
        <v>0</v>
      </c>
      <c r="F7" s="96"/>
      <c r="G7" s="8" t="s">
        <v>107</v>
      </c>
      <c r="H7" s="11"/>
    </row>
    <row r="8" spans="1:8" ht="72.75" customHeight="1" x14ac:dyDescent="0.25">
      <c r="A8" s="76"/>
      <c r="B8" s="6" t="s">
        <v>10</v>
      </c>
      <c r="C8" s="7">
        <v>0.2</v>
      </c>
      <c r="D8" s="7">
        <v>10</v>
      </c>
      <c r="E8" s="7">
        <f t="shared" ref="E8:E16" si="0">D8*C8</f>
        <v>2</v>
      </c>
      <c r="F8" s="97"/>
      <c r="G8" s="8" t="s">
        <v>122</v>
      </c>
    </row>
    <row r="9" spans="1:8" ht="78.75" customHeight="1" x14ac:dyDescent="0.25">
      <c r="A9" s="85" t="s">
        <v>12</v>
      </c>
      <c r="B9" s="6" t="s">
        <v>20</v>
      </c>
      <c r="C9" s="7">
        <v>0.3</v>
      </c>
      <c r="D9" s="7">
        <v>10</v>
      </c>
      <c r="E9" s="7">
        <f t="shared" si="0"/>
        <v>3</v>
      </c>
      <c r="F9" s="102">
        <f>(E9+E10+E11+E12)*0.2</f>
        <v>2</v>
      </c>
      <c r="G9" s="59" t="s">
        <v>32</v>
      </c>
    </row>
    <row r="10" spans="1:8" ht="41.25" customHeight="1" x14ac:dyDescent="0.25">
      <c r="A10" s="85"/>
      <c r="B10" s="6" t="s">
        <v>21</v>
      </c>
      <c r="C10" s="7">
        <v>0.3</v>
      </c>
      <c r="D10" s="7">
        <v>10</v>
      </c>
      <c r="E10" s="7">
        <f t="shared" si="0"/>
        <v>3</v>
      </c>
      <c r="F10" s="102"/>
      <c r="G10" s="9"/>
    </row>
    <row r="11" spans="1:8" ht="81" customHeight="1" x14ac:dyDescent="0.25">
      <c r="A11" s="85"/>
      <c r="B11" s="6" t="s">
        <v>26</v>
      </c>
      <c r="C11" s="7">
        <v>0.1</v>
      </c>
      <c r="D11" s="7">
        <v>10</v>
      </c>
      <c r="E11" s="7">
        <f t="shared" si="0"/>
        <v>1</v>
      </c>
      <c r="F11" s="102"/>
      <c r="G11" s="59" t="s">
        <v>108</v>
      </c>
    </row>
    <row r="12" spans="1:8" ht="45" x14ac:dyDescent="0.25">
      <c r="A12" s="85"/>
      <c r="B12" s="6" t="s">
        <v>22</v>
      </c>
      <c r="C12" s="7">
        <v>0.3</v>
      </c>
      <c r="D12" s="7">
        <v>10</v>
      </c>
      <c r="E12" s="7">
        <f t="shared" si="0"/>
        <v>3</v>
      </c>
      <c r="F12" s="102"/>
      <c r="G12" s="9"/>
    </row>
    <row r="13" spans="1:8" ht="42" customHeight="1" x14ac:dyDescent="0.25">
      <c r="A13" s="74" t="s">
        <v>13</v>
      </c>
      <c r="B13" s="6" t="s">
        <v>23</v>
      </c>
      <c r="C13" s="7">
        <v>0.3</v>
      </c>
      <c r="D13" s="7">
        <v>8</v>
      </c>
      <c r="E13" s="7">
        <f>D13*C13</f>
        <v>2.4</v>
      </c>
      <c r="F13" s="95">
        <f>(E13+E14+E15+E16)*0.4</f>
        <v>3.6</v>
      </c>
      <c r="G13" s="59" t="s">
        <v>116</v>
      </c>
    </row>
    <row r="14" spans="1:8" ht="67.5" customHeight="1" x14ac:dyDescent="0.25">
      <c r="A14" s="75"/>
      <c r="B14" s="6" t="s">
        <v>27</v>
      </c>
      <c r="C14" s="7">
        <v>0.3</v>
      </c>
      <c r="D14" s="7">
        <v>10</v>
      </c>
      <c r="E14" s="7">
        <f t="shared" si="0"/>
        <v>3</v>
      </c>
      <c r="F14" s="96"/>
      <c r="G14" s="61" t="s">
        <v>34</v>
      </c>
    </row>
    <row r="15" spans="1:8" ht="52.5" customHeight="1" x14ac:dyDescent="0.25">
      <c r="A15" s="75"/>
      <c r="B15" s="6" t="s">
        <v>28</v>
      </c>
      <c r="C15" s="7">
        <v>0.2</v>
      </c>
      <c r="D15" s="7">
        <v>8</v>
      </c>
      <c r="E15" s="7">
        <f t="shared" si="0"/>
        <v>1.6</v>
      </c>
      <c r="F15" s="96"/>
      <c r="G15" s="59" t="s">
        <v>117</v>
      </c>
    </row>
    <row r="16" spans="1:8" ht="71.25" customHeight="1" x14ac:dyDescent="0.25">
      <c r="A16" s="76"/>
      <c r="B16" s="6" t="s">
        <v>29</v>
      </c>
      <c r="C16" s="7">
        <v>0.2</v>
      </c>
      <c r="D16" s="7">
        <v>10</v>
      </c>
      <c r="E16" s="7">
        <f t="shared" si="0"/>
        <v>2</v>
      </c>
      <c r="F16" s="97"/>
      <c r="G16" s="61" t="s">
        <v>120</v>
      </c>
    </row>
    <row r="17" spans="1:7" ht="19.5" customHeight="1" x14ac:dyDescent="0.25">
      <c r="A17" s="4" t="s">
        <v>14</v>
      </c>
      <c r="B17" s="5"/>
      <c r="C17" s="5"/>
      <c r="D17" s="5"/>
      <c r="E17" s="5"/>
      <c r="F17" s="52">
        <f>F6+F9+F13</f>
        <v>7.68</v>
      </c>
      <c r="G17" s="5"/>
    </row>
    <row r="18" spans="1:7" ht="72.75" customHeight="1" x14ac:dyDescent="0.25">
      <c r="A18" s="12" t="s">
        <v>15</v>
      </c>
      <c r="B18" s="98" t="s">
        <v>30</v>
      </c>
      <c r="C18" s="99"/>
      <c r="D18" s="99"/>
      <c r="E18" s="99"/>
      <c r="F18" s="99"/>
      <c r="G18" s="100"/>
    </row>
    <row r="19" spans="1:7" ht="67.5" customHeight="1" x14ac:dyDescent="0.25">
      <c r="A19" s="12" t="s">
        <v>16</v>
      </c>
      <c r="B19" s="101" t="s">
        <v>118</v>
      </c>
      <c r="C19" s="99"/>
      <c r="D19" s="99"/>
      <c r="E19" s="99"/>
      <c r="F19" s="99"/>
      <c r="G19" s="100"/>
    </row>
  </sheetData>
  <customSheetViews>
    <customSheetView guid="{83B5464C-805B-41DB-81B9-A691DDF78663}" scale="80" showPageBreaks="1" printArea="1" view="pageBreakPreview">
      <selection activeCell="F17" sqref="F17"/>
      <pageMargins left="0.39370078740157483" right="0.39370078740157483" top="0.39370078740157483" bottom="0.39370078740157483" header="0.31496062992125984" footer="0.31496062992125984"/>
      <pageSetup paperSize="9" scale="61" firstPageNumber="81" orientation="landscape" useFirstPageNumber="1" r:id="rId1"/>
      <headerFooter>
        <oddFooter>&amp;R81</oddFooter>
      </headerFooter>
    </customSheetView>
    <customSheetView guid="{DB5FF748-5A0B-481D-84B1-E8DCB60F31BB}" scale="80" showPageBreaks="1" printArea="1" view="pageBreakPreview">
      <selection activeCell="C11" sqref="C11"/>
      <pageMargins left="0.39370078740157483" right="0.39370078740157483" top="0.39370078740157483" bottom="0.39370078740157483" header="0.31496062992125984" footer="0.31496062992125984"/>
      <pageSetup paperSize="9" scale="61" firstPageNumber="81" orientation="landscape" useFirstPageNumber="1" r:id="rId2"/>
      <headerFooter>
        <oddFooter>&amp;R81</oddFooter>
      </headerFooter>
    </customSheetView>
    <customSheetView guid="{6D50AFB0-1F88-45CC-9714-E302C21A7AF6}" scale="80" showPageBreaks="1" printArea="1" view="pageBreakPreview">
      <selection activeCell="D7" sqref="D7"/>
      <pageMargins left="0.39370078740157483" right="0.39370078740157483" top="0.39370078740157483" bottom="0.39370078740157483" header="0.31496062992125984" footer="0.31496062992125984"/>
      <pageSetup paperSize="9" scale="61" firstPageNumber="81" orientation="landscape" useFirstPageNumber="1" r:id="rId3"/>
      <headerFooter>
        <oddFooter>&amp;R81</oddFooter>
      </headerFooter>
    </customSheetView>
  </customSheetViews>
  <mergeCells count="11">
    <mergeCell ref="A13:A16"/>
    <mergeCell ref="F13:F16"/>
    <mergeCell ref="B18:G18"/>
    <mergeCell ref="B19:G19"/>
    <mergeCell ref="A1:G1"/>
    <mergeCell ref="A2:G2"/>
    <mergeCell ref="A3:G3"/>
    <mergeCell ref="A6:A8"/>
    <mergeCell ref="F6:F8"/>
    <mergeCell ref="A9:A12"/>
    <mergeCell ref="F9:F12"/>
  </mergeCells>
  <pageMargins left="0.39370078740157483" right="0.39370078740157483" top="0.39370078740157483" bottom="0.39370078740157483" header="0.31496062992125984" footer="0.31496062992125984"/>
  <pageSetup paperSize="9" scale="61" firstPageNumber="81" orientation="landscape" useFirstPageNumber="1" r:id="rId4"/>
  <headerFooter>
    <oddFooter>&amp;R81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9"/>
  <sheetViews>
    <sheetView view="pageBreakPreview" topLeftCell="B1" zoomScale="80" zoomScaleNormal="100" zoomScaleSheetLayoutView="100" workbookViewId="0">
      <selection activeCell="N9" sqref="N9"/>
    </sheetView>
  </sheetViews>
  <sheetFormatPr defaultRowHeight="15" x14ac:dyDescent="0.25"/>
  <cols>
    <col min="1" max="1" width="36.42578125" style="1" customWidth="1"/>
    <col min="2" max="2" width="60.42578125" style="1" customWidth="1"/>
    <col min="3" max="4" width="9.140625" style="1"/>
    <col min="5" max="5" width="17.140625" style="1" customWidth="1"/>
    <col min="6" max="6" width="18" style="1" customWidth="1"/>
    <col min="7" max="7" width="42.140625" style="1" customWidth="1"/>
    <col min="8" max="16384" width="9.140625" style="1"/>
  </cols>
  <sheetData>
    <row r="1" spans="1:8" ht="16.5" x14ac:dyDescent="0.25">
      <c r="A1" s="72" t="s">
        <v>0</v>
      </c>
      <c r="B1" s="72"/>
      <c r="C1" s="72"/>
      <c r="D1" s="72"/>
      <c r="E1" s="72"/>
      <c r="F1" s="72"/>
      <c r="G1" s="72"/>
    </row>
    <row r="2" spans="1:8" ht="16.5" x14ac:dyDescent="0.25">
      <c r="A2" s="72" t="s">
        <v>38</v>
      </c>
      <c r="B2" s="72"/>
      <c r="C2" s="72"/>
      <c r="D2" s="72"/>
      <c r="E2" s="72"/>
      <c r="F2" s="72"/>
      <c r="G2" s="72"/>
    </row>
    <row r="3" spans="1:8" ht="16.5" x14ac:dyDescent="0.25">
      <c r="A3" s="73" t="s">
        <v>25</v>
      </c>
      <c r="B3" s="73"/>
      <c r="C3" s="73"/>
      <c r="D3" s="73"/>
      <c r="E3" s="73"/>
      <c r="F3" s="73"/>
      <c r="G3" s="73"/>
    </row>
    <row r="5" spans="1:8" ht="42.75" x14ac:dyDescent="0.25">
      <c r="A5" s="2" t="s">
        <v>1</v>
      </c>
      <c r="B5" s="2" t="s">
        <v>2</v>
      </c>
      <c r="C5" s="2" t="s">
        <v>3</v>
      </c>
      <c r="D5" s="2" t="s">
        <v>4</v>
      </c>
      <c r="E5" s="2" t="s">
        <v>5</v>
      </c>
      <c r="F5" s="2" t="s">
        <v>6</v>
      </c>
      <c r="G5" s="2" t="s">
        <v>7</v>
      </c>
    </row>
    <row r="6" spans="1:8" ht="38.25" customHeight="1" x14ac:dyDescent="0.25">
      <c r="A6" s="74" t="s">
        <v>11</v>
      </c>
      <c r="B6" s="6" t="s">
        <v>8</v>
      </c>
      <c r="C6" s="7">
        <v>0.4</v>
      </c>
      <c r="D6" s="7">
        <v>8</v>
      </c>
      <c r="E6" s="7">
        <f>D6*C6</f>
        <v>3.2</v>
      </c>
      <c r="F6" s="95">
        <f>(E6+E7+E8)*0.4</f>
        <v>1.9200000000000004</v>
      </c>
      <c r="G6" s="8" t="s">
        <v>183</v>
      </c>
    </row>
    <row r="7" spans="1:8" ht="57" customHeight="1" x14ac:dyDescent="0.25">
      <c r="A7" s="75"/>
      <c r="B7" s="6" t="s">
        <v>9</v>
      </c>
      <c r="C7" s="7">
        <v>0.4</v>
      </c>
      <c r="D7" s="7">
        <v>0</v>
      </c>
      <c r="E7" s="7">
        <f>D7*C7</f>
        <v>0</v>
      </c>
      <c r="F7" s="96"/>
      <c r="G7" s="8" t="s">
        <v>94</v>
      </c>
      <c r="H7" s="11" t="s">
        <v>95</v>
      </c>
    </row>
    <row r="8" spans="1:8" ht="72.75" customHeight="1" x14ac:dyDescent="0.25">
      <c r="A8" s="76"/>
      <c r="B8" s="17" t="s">
        <v>10</v>
      </c>
      <c r="C8" s="7">
        <v>0.2</v>
      </c>
      <c r="D8" s="7">
        <v>8</v>
      </c>
      <c r="E8" s="7">
        <f t="shared" ref="E8:E16" si="0">D8*C8</f>
        <v>1.6</v>
      </c>
      <c r="F8" s="97"/>
      <c r="G8" s="8" t="s">
        <v>102</v>
      </c>
      <c r="H8" s="1" t="s">
        <v>103</v>
      </c>
    </row>
    <row r="9" spans="1:8" ht="78.75" customHeight="1" x14ac:dyDescent="0.25">
      <c r="A9" s="85" t="s">
        <v>12</v>
      </c>
      <c r="B9" s="6" t="s">
        <v>20</v>
      </c>
      <c r="C9" s="7">
        <v>0.3</v>
      </c>
      <c r="D9" s="7">
        <v>10</v>
      </c>
      <c r="E9" s="7">
        <f t="shared" si="0"/>
        <v>3</v>
      </c>
      <c r="F9" s="102">
        <f>(E9+E10+E11+E12)*0.2</f>
        <v>1.6600000000000001</v>
      </c>
      <c r="G9" s="59" t="s">
        <v>32</v>
      </c>
    </row>
    <row r="10" spans="1:8" ht="41.25" customHeight="1" x14ac:dyDescent="0.25">
      <c r="A10" s="85"/>
      <c r="B10" s="6" t="s">
        <v>21</v>
      </c>
      <c r="C10" s="7">
        <v>0.3</v>
      </c>
      <c r="D10" s="7">
        <v>10</v>
      </c>
      <c r="E10" s="7">
        <f t="shared" si="0"/>
        <v>3</v>
      </c>
      <c r="F10" s="102"/>
      <c r="G10" s="9"/>
    </row>
    <row r="11" spans="1:8" ht="81" customHeight="1" x14ac:dyDescent="0.25">
      <c r="A11" s="85"/>
      <c r="B11" s="17" t="s">
        <v>26</v>
      </c>
      <c r="C11" s="7">
        <v>0.1</v>
      </c>
      <c r="D11" s="7">
        <v>8</v>
      </c>
      <c r="E11" s="7">
        <f t="shared" si="0"/>
        <v>0.8</v>
      </c>
      <c r="F11" s="102"/>
      <c r="G11" s="59" t="s">
        <v>98</v>
      </c>
    </row>
    <row r="12" spans="1:8" ht="45" x14ac:dyDescent="0.25">
      <c r="A12" s="85"/>
      <c r="B12" s="6" t="s">
        <v>22</v>
      </c>
      <c r="C12" s="7">
        <v>0.3</v>
      </c>
      <c r="D12" s="7">
        <v>5</v>
      </c>
      <c r="E12" s="7">
        <f t="shared" si="0"/>
        <v>1.5</v>
      </c>
      <c r="F12" s="102"/>
      <c r="G12" s="9"/>
    </row>
    <row r="13" spans="1:8" ht="42" customHeight="1" x14ac:dyDescent="0.25">
      <c r="A13" s="74" t="s">
        <v>13</v>
      </c>
      <c r="B13" s="6" t="s">
        <v>23</v>
      </c>
      <c r="C13" s="7">
        <v>0.3</v>
      </c>
      <c r="D13" s="7">
        <v>8</v>
      </c>
      <c r="E13" s="7">
        <f t="shared" si="0"/>
        <v>2.4</v>
      </c>
      <c r="F13" s="95">
        <f>(E13+E14+E15+E16)*0.4</f>
        <v>3.5200000000000005</v>
      </c>
      <c r="G13" s="59" t="s">
        <v>96</v>
      </c>
    </row>
    <row r="14" spans="1:8" ht="67.5" customHeight="1" x14ac:dyDescent="0.25">
      <c r="A14" s="75"/>
      <c r="B14" s="17" t="s">
        <v>27</v>
      </c>
      <c r="C14" s="7">
        <v>0.3</v>
      </c>
      <c r="D14" s="7">
        <v>8</v>
      </c>
      <c r="E14" s="7">
        <f t="shared" si="0"/>
        <v>2.4</v>
      </c>
      <c r="F14" s="96"/>
      <c r="G14" s="61" t="s">
        <v>99</v>
      </c>
    </row>
    <row r="15" spans="1:8" ht="52.5" customHeight="1" x14ac:dyDescent="0.25">
      <c r="A15" s="75"/>
      <c r="B15" s="6" t="s">
        <v>28</v>
      </c>
      <c r="C15" s="7">
        <v>0.2</v>
      </c>
      <c r="D15" s="7">
        <v>10</v>
      </c>
      <c r="E15" s="7">
        <f t="shared" si="0"/>
        <v>2</v>
      </c>
      <c r="F15" s="96"/>
      <c r="G15" s="59" t="s">
        <v>164</v>
      </c>
    </row>
    <row r="16" spans="1:8" ht="71.25" customHeight="1" x14ac:dyDescent="0.25">
      <c r="A16" s="76"/>
      <c r="B16" s="6" t="s">
        <v>29</v>
      </c>
      <c r="C16" s="7">
        <v>0.2</v>
      </c>
      <c r="D16" s="7">
        <v>10</v>
      </c>
      <c r="E16" s="7">
        <f t="shared" si="0"/>
        <v>2</v>
      </c>
      <c r="F16" s="97"/>
      <c r="G16" s="61" t="s">
        <v>97</v>
      </c>
    </row>
    <row r="17" spans="1:7" ht="19.5" customHeight="1" x14ac:dyDescent="0.25">
      <c r="A17" s="4" t="s">
        <v>14</v>
      </c>
      <c r="B17" s="5"/>
      <c r="C17" s="5"/>
      <c r="D17" s="5"/>
      <c r="E17" s="5"/>
      <c r="F17" s="52">
        <f>F6+F9+F13</f>
        <v>7.1000000000000014</v>
      </c>
      <c r="G17" s="5"/>
    </row>
    <row r="18" spans="1:7" ht="72.75" customHeight="1" x14ac:dyDescent="0.25">
      <c r="A18" s="12" t="s">
        <v>15</v>
      </c>
      <c r="B18" s="98" t="s">
        <v>30</v>
      </c>
      <c r="C18" s="99"/>
      <c r="D18" s="99"/>
      <c r="E18" s="99"/>
      <c r="F18" s="99"/>
      <c r="G18" s="100"/>
    </row>
    <row r="19" spans="1:7" ht="52.5" customHeight="1" x14ac:dyDescent="0.25">
      <c r="A19" s="12" t="s">
        <v>16</v>
      </c>
      <c r="B19" s="101" t="s">
        <v>100</v>
      </c>
      <c r="C19" s="99"/>
      <c r="D19" s="99"/>
      <c r="E19" s="99"/>
      <c r="F19" s="99"/>
      <c r="G19" s="100"/>
    </row>
  </sheetData>
  <customSheetViews>
    <customSheetView guid="{83B5464C-805B-41DB-81B9-A691DDF78663}" scale="80" showPageBreaks="1" printArea="1" view="pageBreakPreview" topLeftCell="B4">
      <selection activeCell="B11" sqref="B11"/>
      <pageMargins left="0.39370078740157483" right="0.39370078740157483" top="0.39370078740157483" bottom="0.39370078740157483" header="0.31496062992125984" footer="0.31496062992125984"/>
      <pageSetup paperSize="9" scale="61" orientation="landscape" r:id="rId1"/>
      <headerFooter>
        <oddFooter>&amp;R83</oddFooter>
      </headerFooter>
    </customSheetView>
    <customSheetView guid="{DB5FF748-5A0B-481D-84B1-E8DCB60F31BB}" showPageBreaks="1" printArea="1" view="pageBreakPreview" topLeftCell="B1">
      <selection activeCell="H9" sqref="H9"/>
      <pageMargins left="0.39370078740157483" right="0.39370078740157483" top="0.39370078740157483" bottom="0.39370078740157483" header="0.31496062992125984" footer="0.31496062992125984"/>
      <pageSetup paperSize="9" scale="61" orientation="landscape" r:id="rId2"/>
      <headerFooter>
        <oddFooter>&amp;R83</oddFooter>
      </headerFooter>
    </customSheetView>
    <customSheetView guid="{6D50AFB0-1F88-45CC-9714-E302C21A7AF6}" scale="80" showPageBreaks="1" view="pageBreakPreview" topLeftCell="B1">
      <selection activeCell="F9" sqref="F9:F12"/>
      <pageMargins left="0.39370078740157483" right="0.39370078740157483" top="0.39370078740157483" bottom="0.39370078740157483" header="0.31496062992125984" footer="0.31496062992125984"/>
      <pageSetup paperSize="9" scale="72" orientation="landscape" r:id="rId3"/>
    </customSheetView>
  </customSheetViews>
  <mergeCells count="11">
    <mergeCell ref="B18:G18"/>
    <mergeCell ref="B19:G19"/>
    <mergeCell ref="A6:A8"/>
    <mergeCell ref="A1:G1"/>
    <mergeCell ref="A2:G2"/>
    <mergeCell ref="A3:G3"/>
    <mergeCell ref="A9:A12"/>
    <mergeCell ref="F9:F12"/>
    <mergeCell ref="F6:F8"/>
    <mergeCell ref="A13:A16"/>
    <mergeCell ref="F13:F16"/>
  </mergeCells>
  <pageMargins left="0.39370078740157483" right="0.39370078740157483" top="0.39370078740157483" bottom="0.39370078740157483" header="0.31496062992125984" footer="0.31496062992125984"/>
  <pageSetup paperSize="9" scale="72" firstPageNumber="82" orientation="landscape" useFirstPageNumber="1" r:id="rId4"/>
  <headerFooter>
    <oddFooter>&amp;R82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9"/>
  <sheetViews>
    <sheetView view="pageBreakPreview" topLeftCell="A10" zoomScale="80" zoomScaleNormal="100" zoomScaleSheetLayoutView="80" workbookViewId="0">
      <selection activeCell="C16" sqref="C6:G16"/>
    </sheetView>
  </sheetViews>
  <sheetFormatPr defaultRowHeight="15" x14ac:dyDescent="0.25"/>
  <cols>
    <col min="1" max="1" width="36.42578125" style="1" customWidth="1"/>
    <col min="2" max="2" width="60.42578125" style="1" customWidth="1"/>
    <col min="3" max="4" width="9.140625" style="1"/>
    <col min="5" max="5" width="17.140625" style="1" customWidth="1"/>
    <col min="6" max="6" width="18" style="1" customWidth="1"/>
    <col min="7" max="7" width="42.140625" style="1" customWidth="1"/>
    <col min="8" max="16384" width="9.140625" style="1"/>
  </cols>
  <sheetData>
    <row r="1" spans="1:7" ht="16.5" x14ac:dyDescent="0.25">
      <c r="A1" s="72" t="s">
        <v>0</v>
      </c>
      <c r="B1" s="72"/>
      <c r="C1" s="72"/>
      <c r="D1" s="72"/>
      <c r="E1" s="72"/>
      <c r="F1" s="72"/>
      <c r="G1" s="72"/>
    </row>
    <row r="2" spans="1:7" ht="16.5" x14ac:dyDescent="0.25">
      <c r="A2" s="72" t="s">
        <v>60</v>
      </c>
      <c r="B2" s="72"/>
      <c r="C2" s="72"/>
      <c r="D2" s="72"/>
      <c r="E2" s="72"/>
      <c r="F2" s="72"/>
      <c r="G2" s="72"/>
    </row>
    <row r="3" spans="1:7" ht="16.5" x14ac:dyDescent="0.25">
      <c r="A3" s="73" t="s">
        <v>25</v>
      </c>
      <c r="B3" s="73"/>
      <c r="C3" s="73"/>
      <c r="D3" s="73"/>
      <c r="E3" s="73"/>
      <c r="F3" s="73"/>
      <c r="G3" s="73"/>
    </row>
    <row r="5" spans="1:7" ht="42.75" x14ac:dyDescent="0.25">
      <c r="A5" s="2" t="s">
        <v>1</v>
      </c>
      <c r="B5" s="2" t="s">
        <v>2</v>
      </c>
      <c r="C5" s="2" t="s">
        <v>3</v>
      </c>
      <c r="D5" s="2" t="s">
        <v>4</v>
      </c>
      <c r="E5" s="2" t="s">
        <v>5</v>
      </c>
      <c r="F5" s="2" t="s">
        <v>6</v>
      </c>
      <c r="G5" s="2" t="s">
        <v>7</v>
      </c>
    </row>
    <row r="6" spans="1:7" ht="38.25" customHeight="1" x14ac:dyDescent="0.25">
      <c r="A6" s="74" t="s">
        <v>11</v>
      </c>
      <c r="B6" s="6" t="s">
        <v>8</v>
      </c>
      <c r="C6" s="26">
        <v>0.4</v>
      </c>
      <c r="D6" s="22">
        <v>10</v>
      </c>
      <c r="E6" s="22">
        <f t="shared" ref="E6:E16" si="0">D6*C6</f>
        <v>4</v>
      </c>
      <c r="F6" s="86">
        <f>(E6+E7+E8)*0.4</f>
        <v>2.4000000000000004</v>
      </c>
      <c r="G6" s="55" t="s">
        <v>109</v>
      </c>
    </row>
    <row r="7" spans="1:7" ht="57" customHeight="1" x14ac:dyDescent="0.25">
      <c r="A7" s="75"/>
      <c r="B7" s="6" t="s">
        <v>9</v>
      </c>
      <c r="C7" s="26">
        <v>0.4</v>
      </c>
      <c r="D7" s="22">
        <v>0</v>
      </c>
      <c r="E7" s="22">
        <f t="shared" si="0"/>
        <v>0</v>
      </c>
      <c r="F7" s="87"/>
      <c r="G7" s="55" t="s">
        <v>110</v>
      </c>
    </row>
    <row r="8" spans="1:7" ht="72.75" customHeight="1" x14ac:dyDescent="0.25">
      <c r="A8" s="76"/>
      <c r="B8" s="6" t="s">
        <v>10</v>
      </c>
      <c r="C8" s="26">
        <v>0.2</v>
      </c>
      <c r="D8" s="26">
        <v>10</v>
      </c>
      <c r="E8" s="26">
        <f t="shared" si="0"/>
        <v>2</v>
      </c>
      <c r="F8" s="88"/>
      <c r="G8" s="55" t="s">
        <v>109</v>
      </c>
    </row>
    <row r="9" spans="1:7" ht="87" customHeight="1" x14ac:dyDescent="0.25">
      <c r="A9" s="85" t="s">
        <v>12</v>
      </c>
      <c r="B9" s="6" t="s">
        <v>20</v>
      </c>
      <c r="C9" s="26">
        <v>0.3</v>
      </c>
      <c r="D9" s="26">
        <v>10</v>
      </c>
      <c r="E9" s="26">
        <f t="shared" si="0"/>
        <v>3</v>
      </c>
      <c r="F9" s="104">
        <f>(E9+E10+E11+E12)*0.2</f>
        <v>2</v>
      </c>
      <c r="G9" s="53" t="s">
        <v>19</v>
      </c>
    </row>
    <row r="10" spans="1:7" ht="35.25" customHeight="1" x14ac:dyDescent="0.25">
      <c r="A10" s="85"/>
      <c r="B10" s="6" t="s">
        <v>21</v>
      </c>
      <c r="C10" s="26">
        <v>0.3</v>
      </c>
      <c r="D10" s="26">
        <v>10</v>
      </c>
      <c r="E10" s="26">
        <f t="shared" si="0"/>
        <v>3</v>
      </c>
      <c r="F10" s="104"/>
      <c r="G10" s="50"/>
    </row>
    <row r="11" spans="1:7" ht="79.5" customHeight="1" x14ac:dyDescent="0.25">
      <c r="A11" s="85"/>
      <c r="B11" s="6" t="s">
        <v>26</v>
      </c>
      <c r="C11" s="26">
        <v>0.1</v>
      </c>
      <c r="D11" s="26">
        <v>10</v>
      </c>
      <c r="E11" s="26">
        <f t="shared" si="0"/>
        <v>1</v>
      </c>
      <c r="F11" s="104"/>
      <c r="G11" s="53" t="s">
        <v>111</v>
      </c>
    </row>
    <row r="12" spans="1:7" ht="45" x14ac:dyDescent="0.25">
      <c r="A12" s="85"/>
      <c r="B12" s="6" t="s">
        <v>22</v>
      </c>
      <c r="C12" s="26">
        <v>0.3</v>
      </c>
      <c r="D12" s="26">
        <v>10</v>
      </c>
      <c r="E12" s="26">
        <f t="shared" si="0"/>
        <v>3</v>
      </c>
      <c r="F12" s="104"/>
      <c r="G12" s="50"/>
    </row>
    <row r="13" spans="1:7" ht="42" customHeight="1" x14ac:dyDescent="0.25">
      <c r="A13" s="74" t="s">
        <v>13</v>
      </c>
      <c r="B13" s="6" t="s">
        <v>23</v>
      </c>
      <c r="C13" s="26">
        <v>0.3</v>
      </c>
      <c r="D13" s="26">
        <v>5</v>
      </c>
      <c r="E13" s="26">
        <f t="shared" si="0"/>
        <v>1.5</v>
      </c>
      <c r="F13" s="86">
        <f>(E13+E14+E15+E16)*0.4</f>
        <v>2.64</v>
      </c>
      <c r="G13" s="53" t="s">
        <v>112</v>
      </c>
    </row>
    <row r="14" spans="1:7" ht="67.5" customHeight="1" x14ac:dyDescent="0.25">
      <c r="A14" s="75"/>
      <c r="B14" s="6" t="s">
        <v>27</v>
      </c>
      <c r="C14" s="26">
        <v>0.3</v>
      </c>
      <c r="D14" s="26">
        <v>5</v>
      </c>
      <c r="E14" s="26">
        <f t="shared" si="0"/>
        <v>1.5</v>
      </c>
      <c r="F14" s="87"/>
      <c r="G14" s="56" t="s">
        <v>113</v>
      </c>
    </row>
    <row r="15" spans="1:7" ht="52.5" customHeight="1" x14ac:dyDescent="0.25">
      <c r="A15" s="75"/>
      <c r="B15" s="6" t="s">
        <v>28</v>
      </c>
      <c r="C15" s="26">
        <v>0.2</v>
      </c>
      <c r="D15" s="26">
        <v>10</v>
      </c>
      <c r="E15" s="26">
        <f t="shared" si="0"/>
        <v>2</v>
      </c>
      <c r="F15" s="87"/>
      <c r="G15" s="53" t="s">
        <v>114</v>
      </c>
    </row>
    <row r="16" spans="1:7" ht="71.25" customHeight="1" x14ac:dyDescent="0.25">
      <c r="A16" s="76"/>
      <c r="B16" s="6" t="s">
        <v>29</v>
      </c>
      <c r="C16" s="26">
        <v>0.2</v>
      </c>
      <c r="D16" s="26">
        <v>8</v>
      </c>
      <c r="E16" s="26">
        <f t="shared" si="0"/>
        <v>1.6</v>
      </c>
      <c r="F16" s="88"/>
      <c r="G16" s="56" t="s">
        <v>115</v>
      </c>
    </row>
    <row r="17" spans="1:8" ht="19.5" customHeight="1" x14ac:dyDescent="0.25">
      <c r="A17" s="4" t="s">
        <v>14</v>
      </c>
      <c r="B17" s="5"/>
      <c r="C17" s="5"/>
      <c r="D17" s="5"/>
      <c r="E17" s="5"/>
      <c r="F17" s="52">
        <f>F6+F9+F13</f>
        <v>7.0400000000000009</v>
      </c>
      <c r="G17" s="5"/>
    </row>
    <row r="18" spans="1:8" ht="70.5" customHeight="1" x14ac:dyDescent="0.25">
      <c r="A18" s="23" t="s">
        <v>15</v>
      </c>
      <c r="B18" s="89" t="s">
        <v>30</v>
      </c>
      <c r="C18" s="90"/>
      <c r="D18" s="90"/>
      <c r="E18" s="90"/>
      <c r="F18" s="90"/>
      <c r="G18" s="91"/>
    </row>
    <row r="19" spans="1:8" ht="69" customHeight="1" x14ac:dyDescent="0.25">
      <c r="A19" s="12" t="s">
        <v>16</v>
      </c>
      <c r="B19" s="103" t="s">
        <v>119</v>
      </c>
      <c r="C19" s="90"/>
      <c r="D19" s="90"/>
      <c r="E19" s="90"/>
      <c r="F19" s="90"/>
      <c r="G19" s="91"/>
      <c r="H19" s="1" t="s">
        <v>66</v>
      </c>
    </row>
  </sheetData>
  <customSheetViews>
    <customSheetView guid="{83B5464C-805B-41DB-81B9-A691DDF78663}" scale="80" showPageBreaks="1" printArea="1" view="pageBreakPreview" topLeftCell="A10">
      <selection activeCell="C16" sqref="C6:G16"/>
      <pageMargins left="0.39370078740157483" right="0.39370078740157483" top="0.39370078740157483" bottom="0.39370078740157483" header="0.31496062992125984" footer="0.31496062992125984"/>
      <pageSetup paperSize="9" scale="60" orientation="landscape" r:id="rId1"/>
      <headerFooter>
        <oddFooter>&amp;R84</oddFooter>
      </headerFooter>
    </customSheetView>
    <customSheetView guid="{DB5FF748-5A0B-481D-84B1-E8DCB60F31BB}" scale="90" showPageBreaks="1" printArea="1" topLeftCell="A13">
      <selection activeCell="D27" sqref="D27"/>
      <pageMargins left="0.39370078740157483" right="0.39370078740157483" top="0.39370078740157483" bottom="0.39370078740157483" header="0.31496062992125984" footer="0.31496062992125984"/>
      <pageSetup paperSize="9" scale="60" orientation="landscape" r:id="rId2"/>
      <headerFooter>
        <oddFooter>&amp;R84</oddFooter>
      </headerFooter>
    </customSheetView>
    <customSheetView guid="{6D50AFB0-1F88-45CC-9714-E302C21A7AF6}" scale="80" showPageBreaks="1" printArea="1" view="pageBreakPreview" topLeftCell="A10">
      <selection activeCell="C16" sqref="C6:G16"/>
      <pageMargins left="0.39370078740157483" right="0.39370078740157483" top="0.39370078740157483" bottom="0.39370078740157483" header="0.31496062992125984" footer="0.31496062992125984"/>
      <pageSetup paperSize="9" scale="60" orientation="landscape" r:id="rId3"/>
      <headerFooter>
        <oddFooter>&amp;R84</oddFooter>
      </headerFooter>
    </customSheetView>
  </customSheetViews>
  <mergeCells count="11">
    <mergeCell ref="A13:A16"/>
    <mergeCell ref="F13:F16"/>
    <mergeCell ref="B18:G18"/>
    <mergeCell ref="B19:G19"/>
    <mergeCell ref="A1:G1"/>
    <mergeCell ref="A2:G2"/>
    <mergeCell ref="A3:G3"/>
    <mergeCell ref="A6:A8"/>
    <mergeCell ref="F6:F8"/>
    <mergeCell ref="A9:A12"/>
    <mergeCell ref="F9:F12"/>
  </mergeCells>
  <pageMargins left="0.39370078740157483" right="0.39370078740157483" top="0.39370078740157483" bottom="0.39370078740157483" header="0.31496062992125984" footer="0.31496062992125984"/>
  <pageSetup paperSize="9" scale="60" orientation="landscape" r:id="rId4"/>
  <headerFooter>
    <oddFooter>&amp;R83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9"/>
  <sheetViews>
    <sheetView view="pageBreakPreview" topLeftCell="A10" zoomScale="80" zoomScaleNormal="100" zoomScaleSheetLayoutView="80" workbookViewId="0">
      <selection activeCell="E16" sqref="E16"/>
    </sheetView>
  </sheetViews>
  <sheetFormatPr defaultRowHeight="15" x14ac:dyDescent="0.25"/>
  <cols>
    <col min="1" max="1" width="36.42578125" style="1" customWidth="1"/>
    <col min="2" max="2" width="60.42578125" style="1" customWidth="1"/>
    <col min="3" max="4" width="9.140625" style="1"/>
    <col min="5" max="5" width="17.140625" style="1" customWidth="1"/>
    <col min="6" max="6" width="18" style="1" customWidth="1"/>
    <col min="7" max="7" width="42.140625" style="1" customWidth="1"/>
    <col min="8" max="16384" width="9.140625" style="1"/>
  </cols>
  <sheetData>
    <row r="1" spans="1:7" ht="16.5" x14ac:dyDescent="0.25">
      <c r="A1" s="72" t="s">
        <v>0</v>
      </c>
      <c r="B1" s="72"/>
      <c r="C1" s="72"/>
      <c r="D1" s="72"/>
      <c r="E1" s="72"/>
      <c r="F1" s="72"/>
      <c r="G1" s="72"/>
    </row>
    <row r="2" spans="1:7" ht="16.5" x14ac:dyDescent="0.25">
      <c r="A2" s="72" t="s">
        <v>57</v>
      </c>
      <c r="B2" s="72"/>
      <c r="C2" s="72"/>
      <c r="D2" s="72"/>
      <c r="E2" s="72"/>
      <c r="F2" s="72"/>
      <c r="G2" s="72"/>
    </row>
    <row r="3" spans="1:7" ht="16.5" x14ac:dyDescent="0.25">
      <c r="A3" s="73" t="s">
        <v>25</v>
      </c>
      <c r="B3" s="73"/>
      <c r="C3" s="73"/>
      <c r="D3" s="73"/>
      <c r="E3" s="73"/>
      <c r="F3" s="73"/>
      <c r="G3" s="73"/>
    </row>
    <row r="5" spans="1:7" ht="42.75" x14ac:dyDescent="0.25">
      <c r="A5" s="2" t="s">
        <v>1</v>
      </c>
      <c r="B5" s="2" t="s">
        <v>2</v>
      </c>
      <c r="C5" s="2" t="s">
        <v>3</v>
      </c>
      <c r="D5" s="2" t="s">
        <v>4</v>
      </c>
      <c r="E5" s="2" t="s">
        <v>5</v>
      </c>
      <c r="F5" s="2" t="s">
        <v>6</v>
      </c>
      <c r="G5" s="2" t="s">
        <v>7</v>
      </c>
    </row>
    <row r="6" spans="1:7" ht="38.25" customHeight="1" x14ac:dyDescent="0.25">
      <c r="A6" s="74" t="s">
        <v>11</v>
      </c>
      <c r="B6" s="6" t="s">
        <v>8</v>
      </c>
      <c r="C6" s="26">
        <v>0.4</v>
      </c>
      <c r="D6" s="22">
        <v>8</v>
      </c>
      <c r="E6" s="22">
        <f t="shared" ref="E6:E16" si="0">D6*C6</f>
        <v>3.2</v>
      </c>
      <c r="F6" s="77">
        <f>(E6+E7+E8)*0.4</f>
        <v>1.9200000000000004</v>
      </c>
      <c r="G6" s="37" t="s">
        <v>153</v>
      </c>
    </row>
    <row r="7" spans="1:7" ht="57" customHeight="1" x14ac:dyDescent="0.25">
      <c r="A7" s="75"/>
      <c r="B7" s="6" t="s">
        <v>9</v>
      </c>
      <c r="C7" s="26">
        <v>0.4</v>
      </c>
      <c r="D7" s="22">
        <v>0</v>
      </c>
      <c r="E7" s="22">
        <f t="shared" si="0"/>
        <v>0</v>
      </c>
      <c r="F7" s="78"/>
      <c r="G7" s="37" t="s">
        <v>152</v>
      </c>
    </row>
    <row r="8" spans="1:7" ht="72.75" customHeight="1" x14ac:dyDescent="0.25">
      <c r="A8" s="76"/>
      <c r="B8" s="6" t="s">
        <v>10</v>
      </c>
      <c r="C8" s="26">
        <v>0.2</v>
      </c>
      <c r="D8" s="22">
        <v>8</v>
      </c>
      <c r="E8" s="22">
        <f t="shared" si="0"/>
        <v>1.6</v>
      </c>
      <c r="F8" s="79"/>
      <c r="G8" s="37" t="s">
        <v>151</v>
      </c>
    </row>
    <row r="9" spans="1:7" ht="87" customHeight="1" x14ac:dyDescent="0.25">
      <c r="A9" s="85" t="s">
        <v>12</v>
      </c>
      <c r="B9" s="6" t="s">
        <v>20</v>
      </c>
      <c r="C9" s="26">
        <v>0.3</v>
      </c>
      <c r="D9" s="22">
        <v>10</v>
      </c>
      <c r="E9" s="22">
        <f t="shared" si="0"/>
        <v>3</v>
      </c>
      <c r="F9" s="80">
        <f>(E9+E10+E11+E12)*0.2</f>
        <v>1.7000000000000002</v>
      </c>
      <c r="G9" s="39" t="s">
        <v>32</v>
      </c>
    </row>
    <row r="10" spans="1:7" ht="35.25" customHeight="1" x14ac:dyDescent="0.25">
      <c r="A10" s="85"/>
      <c r="B10" s="6" t="s">
        <v>21</v>
      </c>
      <c r="C10" s="26">
        <v>0.3</v>
      </c>
      <c r="D10" s="22">
        <v>10</v>
      </c>
      <c r="E10" s="22">
        <f t="shared" si="0"/>
        <v>3</v>
      </c>
      <c r="F10" s="80"/>
      <c r="G10" s="39"/>
    </row>
    <row r="11" spans="1:7" ht="126.75" customHeight="1" x14ac:dyDescent="0.25">
      <c r="A11" s="85"/>
      <c r="B11" s="6" t="s">
        <v>26</v>
      </c>
      <c r="C11" s="26">
        <v>0.1</v>
      </c>
      <c r="D11" s="22">
        <v>10</v>
      </c>
      <c r="E11" s="22">
        <f t="shared" si="0"/>
        <v>1</v>
      </c>
      <c r="F11" s="80"/>
      <c r="G11" s="39" t="s">
        <v>150</v>
      </c>
    </row>
    <row r="12" spans="1:7" ht="53.25" customHeight="1" x14ac:dyDescent="0.25">
      <c r="A12" s="85"/>
      <c r="B12" s="6" t="s">
        <v>22</v>
      </c>
      <c r="C12" s="26">
        <v>0.3</v>
      </c>
      <c r="D12" s="22">
        <v>5</v>
      </c>
      <c r="E12" s="22">
        <f t="shared" si="0"/>
        <v>1.5</v>
      </c>
      <c r="F12" s="80"/>
      <c r="G12" s="39" t="s">
        <v>155</v>
      </c>
    </row>
    <row r="13" spans="1:7" ht="42" customHeight="1" x14ac:dyDescent="0.25">
      <c r="A13" s="74" t="s">
        <v>13</v>
      </c>
      <c r="B13" s="6" t="s">
        <v>23</v>
      </c>
      <c r="C13" s="26">
        <v>0.3</v>
      </c>
      <c r="D13" s="22">
        <v>5</v>
      </c>
      <c r="E13" s="22">
        <f t="shared" si="0"/>
        <v>1.5</v>
      </c>
      <c r="F13" s="77">
        <f>(E13+E14+E15+E16)*0.4</f>
        <v>3.24</v>
      </c>
      <c r="G13" s="39" t="s">
        <v>154</v>
      </c>
    </row>
    <row r="14" spans="1:7" ht="67.5" customHeight="1" x14ac:dyDescent="0.25">
      <c r="A14" s="75"/>
      <c r="B14" s="6" t="s">
        <v>27</v>
      </c>
      <c r="C14" s="26">
        <v>0.3</v>
      </c>
      <c r="D14" s="22">
        <v>10</v>
      </c>
      <c r="E14" s="22">
        <f t="shared" si="0"/>
        <v>3</v>
      </c>
      <c r="F14" s="78"/>
      <c r="G14" s="40" t="s">
        <v>156</v>
      </c>
    </row>
    <row r="15" spans="1:7" ht="52.5" customHeight="1" x14ac:dyDescent="0.25">
      <c r="A15" s="75"/>
      <c r="B15" s="6" t="s">
        <v>28</v>
      </c>
      <c r="C15" s="26">
        <v>0.2</v>
      </c>
      <c r="D15" s="22">
        <v>10</v>
      </c>
      <c r="E15" s="22">
        <f t="shared" si="0"/>
        <v>2</v>
      </c>
      <c r="F15" s="78"/>
      <c r="G15" s="39" t="s">
        <v>158</v>
      </c>
    </row>
    <row r="16" spans="1:7" ht="71.25" customHeight="1" x14ac:dyDescent="0.25">
      <c r="A16" s="76"/>
      <c r="B16" s="6" t="s">
        <v>29</v>
      </c>
      <c r="C16" s="26">
        <v>0.2</v>
      </c>
      <c r="D16" s="22">
        <v>8</v>
      </c>
      <c r="E16" s="22">
        <f t="shared" si="0"/>
        <v>1.6</v>
      </c>
      <c r="F16" s="79"/>
      <c r="G16" s="40" t="s">
        <v>157</v>
      </c>
    </row>
    <row r="17" spans="1:7" ht="19.5" customHeight="1" x14ac:dyDescent="0.25">
      <c r="A17" s="4" t="s">
        <v>14</v>
      </c>
      <c r="B17" s="5"/>
      <c r="C17" s="5"/>
      <c r="D17" s="5"/>
      <c r="E17" s="5"/>
      <c r="F17" s="52">
        <f>F6+F9+F13</f>
        <v>6.8600000000000012</v>
      </c>
      <c r="G17" s="5"/>
    </row>
    <row r="18" spans="1:7" ht="70.5" customHeight="1" x14ac:dyDescent="0.25">
      <c r="A18" s="23" t="s">
        <v>15</v>
      </c>
      <c r="B18" s="81" t="s">
        <v>30</v>
      </c>
      <c r="C18" s="93"/>
      <c r="D18" s="93"/>
      <c r="E18" s="93"/>
      <c r="F18" s="93"/>
      <c r="G18" s="94"/>
    </row>
    <row r="19" spans="1:7" ht="73.5" customHeight="1" x14ac:dyDescent="0.25">
      <c r="A19" s="12" t="s">
        <v>16</v>
      </c>
      <c r="B19" s="105" t="s">
        <v>182</v>
      </c>
      <c r="C19" s="106"/>
      <c r="D19" s="106"/>
      <c r="E19" s="106"/>
      <c r="F19" s="106"/>
      <c r="G19" s="107"/>
    </row>
  </sheetData>
  <customSheetViews>
    <customSheetView guid="{83B5464C-805B-41DB-81B9-A691DDF78663}" scale="80" showPageBreaks="1" printArea="1" view="pageBreakPreview" topLeftCell="A10">
      <selection activeCell="C16" sqref="C6:G16"/>
      <pageMargins left="0.39370078740157483" right="0.39370078740157483" top="0.39370078740157483" bottom="0.39370078740157483" header="0.31496062992125984" footer="0.31496062992125984"/>
      <pageSetup paperSize="9" scale="61" orientation="landscape" r:id="rId1"/>
      <headerFooter>
        <oddFooter>&amp;R86</oddFooter>
      </headerFooter>
    </customSheetView>
    <customSheetView guid="{DB5FF748-5A0B-481D-84B1-E8DCB60F31BB}" scale="90" showPageBreaks="1" printArea="1">
      <selection activeCell="N8" sqref="N8"/>
      <pageMargins left="0.39370078740157483" right="0.39370078740157483" top="0.39370078740157483" bottom="0.39370078740157483" header="0.31496062992125984" footer="0.31496062992125984"/>
      <pageSetup paperSize="9" scale="61" orientation="landscape" r:id="rId2"/>
      <headerFooter>
        <oddFooter>&amp;R86</oddFooter>
      </headerFooter>
    </customSheetView>
    <customSheetView guid="{6D50AFB0-1F88-45CC-9714-E302C21A7AF6}" scale="80" showPageBreaks="1" printArea="1" view="pageBreakPreview" topLeftCell="A10">
      <selection activeCell="F17" sqref="F17"/>
      <pageMargins left="0.39370078740157483" right="0.39370078740157483" top="0.39370078740157483" bottom="0.39370078740157483" header="0.31496062992125984" footer="0.31496062992125984"/>
      <pageSetup paperSize="9" scale="57" orientation="landscape" r:id="rId3"/>
      <headerFooter>
        <oddFooter>&amp;R86</oddFooter>
      </headerFooter>
    </customSheetView>
  </customSheetViews>
  <mergeCells count="11">
    <mergeCell ref="F9:F12"/>
    <mergeCell ref="A13:A16"/>
    <mergeCell ref="F13:F16"/>
    <mergeCell ref="B18:G18"/>
    <mergeCell ref="B19:G19"/>
    <mergeCell ref="A9:A12"/>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57" orientation="landscape" r:id="rId4"/>
  <headerFooter>
    <oddFooter>&amp;R84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6"/>
  <sheetViews>
    <sheetView view="pageBreakPreview" zoomScale="80" zoomScaleNormal="100" zoomScaleSheetLayoutView="80" workbookViewId="0">
      <pane xSplit="1" ySplit="5" topLeftCell="B6" activePane="bottomRight" state="frozen"/>
      <selection pane="topRight" activeCell="B1" sqref="B1"/>
      <selection pane="bottomLeft" activeCell="A6" sqref="A6"/>
      <selection pane="bottomRight" activeCell="D12" sqref="D12"/>
    </sheetView>
  </sheetViews>
  <sheetFormatPr defaultRowHeight="15" x14ac:dyDescent="0.25"/>
  <cols>
    <col min="1" max="1" width="36.42578125" style="1" customWidth="1"/>
    <col min="2" max="2" width="48.42578125" style="1" customWidth="1"/>
    <col min="3" max="4" width="9.140625" style="1"/>
    <col min="5" max="5" width="17.140625" style="1" customWidth="1"/>
    <col min="6" max="6" width="18" style="1" customWidth="1"/>
    <col min="7" max="7" width="42.140625" style="1" customWidth="1"/>
    <col min="8" max="16384" width="9.140625" style="1"/>
  </cols>
  <sheetData>
    <row r="1" spans="1:7" ht="16.5" x14ac:dyDescent="0.25">
      <c r="A1" s="72" t="s">
        <v>0</v>
      </c>
      <c r="B1" s="72"/>
      <c r="C1" s="72"/>
      <c r="D1" s="72"/>
      <c r="E1" s="72"/>
      <c r="F1" s="72"/>
      <c r="G1" s="72"/>
    </row>
    <row r="2" spans="1:7" ht="39" customHeight="1" x14ac:dyDescent="0.25">
      <c r="A2" s="110" t="s">
        <v>39</v>
      </c>
      <c r="B2" s="110"/>
      <c r="C2" s="110"/>
      <c r="D2" s="110"/>
      <c r="E2" s="110"/>
      <c r="F2" s="110"/>
      <c r="G2" s="110"/>
    </row>
    <row r="3" spans="1:7" ht="16.5" x14ac:dyDescent="0.25">
      <c r="A3" s="73" t="s">
        <v>31</v>
      </c>
      <c r="B3" s="73"/>
      <c r="C3" s="73"/>
      <c r="D3" s="73"/>
      <c r="E3" s="73"/>
      <c r="F3" s="73"/>
      <c r="G3" s="73"/>
    </row>
    <row r="5" spans="1:7" ht="42.75" x14ac:dyDescent="0.25">
      <c r="A5" s="2" t="s">
        <v>1</v>
      </c>
      <c r="B5" s="2" t="s">
        <v>2</v>
      </c>
      <c r="C5" s="2" t="s">
        <v>3</v>
      </c>
      <c r="D5" s="2" t="s">
        <v>4</v>
      </c>
      <c r="E5" s="2" t="s">
        <v>5</v>
      </c>
      <c r="F5" s="2" t="s">
        <v>6</v>
      </c>
      <c r="G5" s="2" t="s">
        <v>7</v>
      </c>
    </row>
    <row r="6" spans="1:7" ht="38.25" customHeight="1" x14ac:dyDescent="0.25">
      <c r="A6" s="85" t="s">
        <v>11</v>
      </c>
      <c r="B6" s="6" t="s">
        <v>8</v>
      </c>
      <c r="C6" s="7">
        <v>0.5</v>
      </c>
      <c r="D6" s="7">
        <v>10</v>
      </c>
      <c r="E6" s="7">
        <f t="shared" ref="E6:E11" si="0">D6*C6</f>
        <v>5</v>
      </c>
      <c r="F6" s="102">
        <f>(E6+E7)*0.4</f>
        <v>4</v>
      </c>
      <c r="G6" s="8" t="s">
        <v>82</v>
      </c>
    </row>
    <row r="7" spans="1:7" ht="75" x14ac:dyDescent="0.25">
      <c r="A7" s="85"/>
      <c r="B7" s="6" t="s">
        <v>9</v>
      </c>
      <c r="C7" s="7">
        <v>0.5</v>
      </c>
      <c r="D7" s="7">
        <v>10</v>
      </c>
      <c r="E7" s="7">
        <f t="shared" si="0"/>
        <v>5</v>
      </c>
      <c r="F7" s="102"/>
      <c r="G7" s="8" t="s">
        <v>40</v>
      </c>
    </row>
    <row r="8" spans="1:7" ht="103.5" customHeight="1" x14ac:dyDescent="0.25">
      <c r="A8" s="85" t="s">
        <v>12</v>
      </c>
      <c r="B8" s="6" t="s">
        <v>20</v>
      </c>
      <c r="C8" s="7">
        <v>0.3</v>
      </c>
      <c r="D8" s="7">
        <v>10</v>
      </c>
      <c r="E8" s="7">
        <f t="shared" si="0"/>
        <v>3</v>
      </c>
      <c r="F8" s="102">
        <f>(E8+E9+E10)*0.2</f>
        <v>2</v>
      </c>
      <c r="G8" s="59" t="s">
        <v>32</v>
      </c>
    </row>
    <row r="9" spans="1:7" ht="41.25" customHeight="1" x14ac:dyDescent="0.25">
      <c r="A9" s="85"/>
      <c r="B9" s="6" t="s">
        <v>21</v>
      </c>
      <c r="C9" s="7">
        <v>0.4</v>
      </c>
      <c r="D9" s="7">
        <v>10</v>
      </c>
      <c r="E9" s="7">
        <f t="shared" si="0"/>
        <v>4</v>
      </c>
      <c r="F9" s="102"/>
      <c r="G9" s="9"/>
    </row>
    <row r="10" spans="1:7" ht="45" x14ac:dyDescent="0.25">
      <c r="A10" s="85"/>
      <c r="B10" s="6" t="s">
        <v>22</v>
      </c>
      <c r="C10" s="7">
        <v>0.3</v>
      </c>
      <c r="D10" s="7">
        <v>10</v>
      </c>
      <c r="E10" s="7">
        <f t="shared" si="0"/>
        <v>3</v>
      </c>
      <c r="F10" s="102"/>
      <c r="G10" s="9"/>
    </row>
    <row r="11" spans="1:7" ht="60" x14ac:dyDescent="0.25">
      <c r="A11" s="68" t="s">
        <v>13</v>
      </c>
      <c r="B11" s="6" t="s">
        <v>23</v>
      </c>
      <c r="C11" s="7">
        <v>0.4</v>
      </c>
      <c r="D11" s="7">
        <v>10</v>
      </c>
      <c r="E11" s="7">
        <f t="shared" si="0"/>
        <v>4</v>
      </c>
      <c r="F11" s="71">
        <f>(E10+E12+E13)*0.4</f>
        <v>3.3600000000000003</v>
      </c>
      <c r="G11" s="59" t="s">
        <v>41</v>
      </c>
    </row>
    <row r="12" spans="1:7" customFormat="1" ht="45" x14ac:dyDescent="0.25">
      <c r="A12" s="69"/>
      <c r="B12" s="28" t="s">
        <v>161</v>
      </c>
      <c r="C12" s="7">
        <v>0.3</v>
      </c>
      <c r="D12" s="7">
        <v>8</v>
      </c>
      <c r="E12" s="7">
        <f>D12*C12</f>
        <v>2.4</v>
      </c>
      <c r="F12" s="69"/>
      <c r="G12" s="70" t="s">
        <v>163</v>
      </c>
    </row>
    <row r="13" spans="1:7" ht="75" x14ac:dyDescent="0.25">
      <c r="A13" s="68"/>
      <c r="B13" s="6" t="s">
        <v>162</v>
      </c>
      <c r="C13" s="7">
        <v>0.3</v>
      </c>
      <c r="D13" s="7">
        <v>10</v>
      </c>
      <c r="E13" s="7">
        <f>D13*C13</f>
        <v>3</v>
      </c>
      <c r="F13" s="67"/>
      <c r="G13" s="59" t="s">
        <v>34</v>
      </c>
    </row>
    <row r="14" spans="1:7" ht="19.5" customHeight="1" x14ac:dyDescent="0.25">
      <c r="A14" s="4" t="s">
        <v>14</v>
      </c>
      <c r="B14" s="5"/>
      <c r="C14" s="5"/>
      <c r="D14" s="5"/>
      <c r="E14" s="5"/>
      <c r="F14" s="52">
        <f>F6+F8+F11</f>
        <v>9.36</v>
      </c>
      <c r="G14" s="5"/>
    </row>
    <row r="15" spans="1:7" ht="57.75" customHeight="1" x14ac:dyDescent="0.25">
      <c r="A15" s="12" t="s">
        <v>15</v>
      </c>
      <c r="B15" s="98" t="s">
        <v>35</v>
      </c>
      <c r="C15" s="99"/>
      <c r="D15" s="99"/>
      <c r="E15" s="99"/>
      <c r="F15" s="99"/>
      <c r="G15" s="100"/>
    </row>
    <row r="16" spans="1:7" ht="66.75" customHeight="1" x14ac:dyDescent="0.25">
      <c r="A16" s="12" t="s">
        <v>16</v>
      </c>
      <c r="B16" s="101" t="s">
        <v>168</v>
      </c>
      <c r="C16" s="108"/>
      <c r="D16" s="108"/>
      <c r="E16" s="108"/>
      <c r="F16" s="108"/>
      <c r="G16" s="109"/>
    </row>
  </sheetData>
  <customSheetViews>
    <customSheetView guid="{83B5464C-805B-41DB-81B9-A691DDF78663}" scale="80" showPageBreaks="1" printArea="1" view="pageBreakPreview">
      <pane xSplit="1" ySplit="5" topLeftCell="B9" activePane="bottomRight" state="frozen"/>
      <selection pane="bottomRight" activeCell="J4" sqref="J4"/>
      <pageMargins left="0.39370078740157483" right="0.39370078740157483" top="0.39370078740157483" bottom="0.39370078740157483" header="0.31496062992125984" footer="0.31496062992125984"/>
      <pageSetup paperSize="9" scale="76" orientation="landscape" r:id="rId1"/>
      <headerFooter>
        <oddFooter>&amp;R97</oddFooter>
      </headerFooter>
    </customSheetView>
    <customSheetView guid="{DB5FF748-5A0B-481D-84B1-E8DCB60F31BB}" scale="80" showPageBreaks="1" printArea="1" view="pageBreakPreview">
      <pane xSplit="1" ySplit="5" topLeftCell="B6" activePane="bottomRight" state="frozen"/>
      <selection pane="bottomRight" activeCell="C11" sqref="C6:G11"/>
      <pageMargins left="0.39370078740157483" right="0.39370078740157483" top="0.39370078740157483" bottom="0.39370078740157483" header="0.31496062992125984" footer="0.31496062992125984"/>
      <pageSetup paperSize="9" scale="76" orientation="landscape" r:id="rId2"/>
      <headerFooter>
        <oddFooter>&amp;R97</oddFooter>
      </headerFooter>
    </customSheetView>
    <customSheetView guid="{6D50AFB0-1F88-45CC-9714-E302C21A7AF6}" scale="80" showPageBreaks="1" printArea="1" view="pageBreakPreview">
      <pane xSplit="1" ySplit="5" topLeftCell="B6" activePane="bottomRight" state="frozen"/>
      <selection pane="bottomRight" activeCell="J7" sqref="J7"/>
      <pageMargins left="0.39370078740157483" right="0.39370078740157483" top="0.39370078740157483" bottom="0.39370078740157483" header="0.31496062992125984" footer="0.31496062992125984"/>
      <pageSetup paperSize="9" scale="76" orientation="landscape" r:id="rId3"/>
      <headerFooter>
        <oddFooter>&amp;R97</oddFooter>
      </headerFooter>
    </customSheetView>
  </customSheetViews>
  <mergeCells count="9">
    <mergeCell ref="B15:G15"/>
    <mergeCell ref="B16:G16"/>
    <mergeCell ref="A1:G1"/>
    <mergeCell ref="A2:G2"/>
    <mergeCell ref="A3:G3"/>
    <mergeCell ref="A6:A7"/>
    <mergeCell ref="F6:F7"/>
    <mergeCell ref="A8:A10"/>
    <mergeCell ref="F8:F10"/>
  </mergeCells>
  <pageMargins left="0.39370078740157483" right="0.39370078740157483" top="0.39370078740157483" bottom="0.39370078740157483" header="0.31496062992125984" footer="0.31496062992125984"/>
  <pageSetup paperSize="9" scale="76" orientation="landscape" r:id="rId4"/>
  <headerFooter>
    <oddFooter>&amp;R85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
  <sheetViews>
    <sheetView topLeftCell="A10" zoomScaleNormal="100" zoomScaleSheetLayoutView="80" workbookViewId="0">
      <selection activeCell="F35" sqref="F35"/>
    </sheetView>
  </sheetViews>
  <sheetFormatPr defaultRowHeight="15" x14ac:dyDescent="0.25"/>
  <cols>
    <col min="1" max="1" width="36.42578125" style="1" customWidth="1"/>
    <col min="2" max="2" width="60.42578125" style="1" customWidth="1"/>
    <col min="3" max="4" width="9.140625" style="1"/>
    <col min="5" max="5" width="17.140625" style="1" customWidth="1"/>
    <col min="6" max="6" width="18" style="1" customWidth="1"/>
    <col min="7" max="7" width="42.140625" style="1" customWidth="1"/>
    <col min="8" max="16384" width="9.140625" style="1"/>
  </cols>
  <sheetData>
    <row r="1" spans="1:7" ht="16.5" x14ac:dyDescent="0.25">
      <c r="A1" s="72" t="s">
        <v>0</v>
      </c>
      <c r="B1" s="72"/>
      <c r="C1" s="72"/>
      <c r="D1" s="72"/>
      <c r="E1" s="72"/>
      <c r="F1" s="72"/>
      <c r="G1" s="72"/>
    </row>
    <row r="2" spans="1:7" ht="16.5" x14ac:dyDescent="0.25">
      <c r="A2" s="72" t="s">
        <v>61</v>
      </c>
      <c r="B2" s="72"/>
      <c r="C2" s="72"/>
      <c r="D2" s="72"/>
      <c r="E2" s="72"/>
      <c r="F2" s="72"/>
      <c r="G2" s="72"/>
    </row>
    <row r="3" spans="1:7" ht="16.5" x14ac:dyDescent="0.25">
      <c r="A3" s="73" t="s">
        <v>31</v>
      </c>
      <c r="B3" s="73"/>
      <c r="C3" s="73"/>
      <c r="D3" s="73"/>
      <c r="E3" s="73"/>
      <c r="F3" s="73"/>
      <c r="G3" s="73"/>
    </row>
    <row r="5" spans="1:7" ht="42.75" x14ac:dyDescent="0.25">
      <c r="A5" s="2" t="s">
        <v>1</v>
      </c>
      <c r="B5" s="2" t="s">
        <v>2</v>
      </c>
      <c r="C5" s="2" t="s">
        <v>3</v>
      </c>
      <c r="D5" s="2" t="s">
        <v>4</v>
      </c>
      <c r="E5" s="2" t="s">
        <v>5</v>
      </c>
      <c r="F5" s="2" t="s">
        <v>6</v>
      </c>
      <c r="G5" s="2" t="s">
        <v>7</v>
      </c>
    </row>
    <row r="6" spans="1:7" ht="38.25" customHeight="1" x14ac:dyDescent="0.25">
      <c r="A6" s="74" t="s">
        <v>11</v>
      </c>
      <c r="B6" s="6" t="s">
        <v>8</v>
      </c>
      <c r="C6" s="7">
        <v>0.5</v>
      </c>
      <c r="D6" s="22">
        <v>10</v>
      </c>
      <c r="E6" s="26">
        <f>D6*C6</f>
        <v>5</v>
      </c>
      <c r="F6" s="86">
        <f>(E6+E7+E8)*0.4</f>
        <v>4</v>
      </c>
      <c r="G6" s="37" t="s">
        <v>50</v>
      </c>
    </row>
    <row r="7" spans="1:7" ht="57" customHeight="1" x14ac:dyDescent="0.25">
      <c r="A7" s="75"/>
      <c r="B7" s="6" t="s">
        <v>9</v>
      </c>
      <c r="C7" s="7">
        <v>0.5</v>
      </c>
      <c r="D7" s="22">
        <v>10</v>
      </c>
      <c r="E7" s="26">
        <f>D7*C7</f>
        <v>5</v>
      </c>
      <c r="F7" s="87"/>
      <c r="G7" s="37" t="s">
        <v>18</v>
      </c>
    </row>
    <row r="8" spans="1:7" ht="72.75" hidden="1" customHeight="1" x14ac:dyDescent="0.25">
      <c r="A8" s="76"/>
      <c r="B8" s="30"/>
      <c r="C8" s="44"/>
      <c r="D8" s="45"/>
      <c r="E8" s="45"/>
      <c r="F8" s="88"/>
      <c r="G8" s="46"/>
    </row>
    <row r="9" spans="1:7" ht="87" customHeight="1" x14ac:dyDescent="0.25">
      <c r="A9" s="85" t="s">
        <v>12</v>
      </c>
      <c r="B9" s="28" t="s">
        <v>20</v>
      </c>
      <c r="C9" s="22">
        <v>0.3</v>
      </c>
      <c r="D9" s="22">
        <v>10</v>
      </c>
      <c r="E9" s="26">
        <f>D9*C9</f>
        <v>3</v>
      </c>
      <c r="F9" s="104">
        <f>(E9+E10+E11+E12)*0.2</f>
        <v>2</v>
      </c>
      <c r="G9" s="39" t="s">
        <v>19</v>
      </c>
    </row>
    <row r="10" spans="1:7" ht="41.25" customHeight="1" x14ac:dyDescent="0.25">
      <c r="A10" s="85"/>
      <c r="B10" s="28" t="s">
        <v>21</v>
      </c>
      <c r="C10" s="22">
        <v>0.4</v>
      </c>
      <c r="D10" s="22">
        <v>10</v>
      </c>
      <c r="E10" s="26">
        <f>D10*C10</f>
        <v>4</v>
      </c>
      <c r="F10" s="104"/>
      <c r="G10" s="47"/>
    </row>
    <row r="11" spans="1:7" ht="41.25" hidden="1" customHeight="1" x14ac:dyDescent="0.25">
      <c r="A11" s="85"/>
      <c r="B11" s="30"/>
      <c r="C11" s="44"/>
      <c r="D11" s="41"/>
      <c r="E11" s="42"/>
      <c r="F11" s="104"/>
      <c r="G11" s="47"/>
    </row>
    <row r="12" spans="1:7" ht="45" x14ac:dyDescent="0.25">
      <c r="A12" s="85"/>
      <c r="B12" s="32" t="s">
        <v>22</v>
      </c>
      <c r="C12" s="26">
        <v>0.3</v>
      </c>
      <c r="D12" s="22">
        <v>10</v>
      </c>
      <c r="E12" s="26">
        <f>D12*C12</f>
        <v>3</v>
      </c>
      <c r="F12" s="104"/>
      <c r="G12" s="47"/>
    </row>
    <row r="13" spans="1:7" ht="42" customHeight="1" x14ac:dyDescent="0.25">
      <c r="A13" s="74" t="s">
        <v>13</v>
      </c>
      <c r="B13" s="31" t="s">
        <v>23</v>
      </c>
      <c r="C13" s="26">
        <v>0.4</v>
      </c>
      <c r="D13" s="22">
        <v>8</v>
      </c>
      <c r="E13" s="26">
        <f>D13*C13</f>
        <v>3.2</v>
      </c>
      <c r="F13" s="86">
        <f>(E13+E14+E15+E16)*0.4</f>
        <v>3.08</v>
      </c>
      <c r="G13" s="39" t="s">
        <v>67</v>
      </c>
    </row>
    <row r="14" spans="1:7" ht="67.5" hidden="1" customHeight="1" x14ac:dyDescent="0.25">
      <c r="A14" s="75"/>
      <c r="B14" s="30"/>
      <c r="C14" s="38"/>
      <c r="D14" s="45"/>
      <c r="E14" s="42"/>
      <c r="F14" s="87"/>
      <c r="G14" s="48"/>
    </row>
    <row r="15" spans="1:7" ht="52.5" customHeight="1" x14ac:dyDescent="0.25">
      <c r="A15" s="75"/>
      <c r="B15" s="28" t="s">
        <v>28</v>
      </c>
      <c r="C15" s="22">
        <v>0.3</v>
      </c>
      <c r="D15" s="22">
        <v>5</v>
      </c>
      <c r="E15" s="26">
        <f>D15*C15</f>
        <v>1.5</v>
      </c>
      <c r="F15" s="87"/>
      <c r="G15" s="39" t="s">
        <v>68</v>
      </c>
    </row>
    <row r="16" spans="1:7" ht="71.25" customHeight="1" x14ac:dyDescent="0.25">
      <c r="A16" s="76"/>
      <c r="B16" s="28" t="s">
        <v>29</v>
      </c>
      <c r="C16" s="22">
        <v>0.3</v>
      </c>
      <c r="D16" s="22">
        <v>10</v>
      </c>
      <c r="E16" s="26">
        <f>D16*C16</f>
        <v>3</v>
      </c>
      <c r="F16" s="88"/>
      <c r="G16" s="40">
        <v>0.97699999999999998</v>
      </c>
    </row>
    <row r="17" spans="1:7" ht="19.5" customHeight="1" x14ac:dyDescent="0.25">
      <c r="A17" s="4" t="s">
        <v>14</v>
      </c>
      <c r="B17" s="5"/>
      <c r="C17" s="5"/>
      <c r="D17" s="5"/>
      <c r="E17" s="5"/>
      <c r="F17" s="52">
        <f>F6+F9+F13</f>
        <v>9.08</v>
      </c>
      <c r="G17" s="5"/>
    </row>
    <row r="18" spans="1:7" ht="61.5" customHeight="1" x14ac:dyDescent="0.25">
      <c r="A18" s="12" t="s">
        <v>15</v>
      </c>
      <c r="B18" s="111" t="s">
        <v>35</v>
      </c>
      <c r="C18" s="106"/>
      <c r="D18" s="106"/>
      <c r="E18" s="106"/>
      <c r="F18" s="106"/>
      <c r="G18" s="107"/>
    </row>
    <row r="19" spans="1:7" ht="51" customHeight="1" x14ac:dyDescent="0.25">
      <c r="A19" s="12" t="s">
        <v>16</v>
      </c>
      <c r="B19" s="105" t="s">
        <v>69</v>
      </c>
      <c r="C19" s="112"/>
      <c r="D19" s="112"/>
      <c r="E19" s="112"/>
      <c r="F19" s="112"/>
      <c r="G19" s="113"/>
    </row>
  </sheetData>
  <customSheetViews>
    <customSheetView guid="{83B5464C-805B-41DB-81B9-A691DDF78663}" showPageBreaks="1" printArea="1" hiddenRows="1" topLeftCell="A10">
      <selection activeCell="B19" sqref="B19:G19"/>
      <pageMargins left="0.39370078740157483" right="0.39370078740157483" top="0.39370078740157483" bottom="0.39370078740157483" header="0.31496062992125984" footer="0.31496062992125984"/>
      <pageSetup paperSize="9" scale="72" orientation="landscape" r:id="rId1"/>
      <headerFooter>
        <oddFooter>&amp;R89</oddFooter>
      </headerFooter>
    </customSheetView>
    <customSheetView guid="{DB5FF748-5A0B-481D-84B1-E8DCB60F31BB}" showPageBreaks="1" printArea="1" hiddenRows="1" topLeftCell="A10">
      <selection activeCell="B19" sqref="B19:G19"/>
      <pageMargins left="0.39370078740157483" right="0.39370078740157483" top="0.39370078740157483" bottom="0.39370078740157483" header="0.31496062992125984" footer="0.31496062992125984"/>
      <pageSetup paperSize="9" scale="72" orientation="landscape" r:id="rId2"/>
      <headerFooter>
        <oddFooter>&amp;R89</oddFooter>
      </headerFooter>
    </customSheetView>
    <customSheetView guid="{6D50AFB0-1F88-45CC-9714-E302C21A7AF6}" showPageBreaks="1" printArea="1" hiddenRows="1" topLeftCell="A10">
      <selection activeCell="B19" sqref="B19:G19"/>
      <pageMargins left="0.39370078740157483" right="0.39370078740157483" top="0.39370078740157483" bottom="0.39370078740157483" header="0.31496062992125984" footer="0.31496062992125984"/>
      <pageSetup paperSize="9" scale="72" orientation="landscape" r:id="rId3"/>
      <headerFooter>
        <oddFooter>&amp;R89</oddFooter>
      </headerFooter>
    </customSheetView>
  </customSheetViews>
  <mergeCells count="11">
    <mergeCell ref="F9:F12"/>
    <mergeCell ref="A13:A16"/>
    <mergeCell ref="F13:F16"/>
    <mergeCell ref="B18:G18"/>
    <mergeCell ref="B19:G19"/>
    <mergeCell ref="A9:A12"/>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72" orientation="landscape" r:id="rId4"/>
  <headerFooter>
    <oddFooter>&amp;R86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
  <sheetViews>
    <sheetView zoomScale="80" zoomScaleNormal="100" zoomScaleSheetLayoutView="80" workbookViewId="0">
      <selection activeCell="B19" sqref="B19:G19"/>
    </sheetView>
  </sheetViews>
  <sheetFormatPr defaultRowHeight="15" x14ac:dyDescent="0.25"/>
  <cols>
    <col min="1" max="1" width="36.42578125" style="1" customWidth="1"/>
    <col min="2" max="2" width="60.42578125" style="1" customWidth="1"/>
    <col min="3" max="4" width="9.140625" style="1"/>
    <col min="5" max="5" width="17.140625" style="1" customWidth="1"/>
    <col min="6" max="6" width="18" style="1" customWidth="1"/>
    <col min="7" max="7" width="42.140625" style="1" customWidth="1"/>
    <col min="8" max="16384" width="9.140625" style="1"/>
  </cols>
  <sheetData>
    <row r="1" spans="1:7" ht="16.5" x14ac:dyDescent="0.25">
      <c r="A1" s="72" t="s">
        <v>0</v>
      </c>
      <c r="B1" s="72"/>
      <c r="C1" s="72"/>
      <c r="D1" s="72"/>
      <c r="E1" s="72"/>
      <c r="F1" s="72"/>
      <c r="G1" s="72"/>
    </row>
    <row r="2" spans="1:7" ht="16.5" x14ac:dyDescent="0.25">
      <c r="A2" s="72" t="s">
        <v>64</v>
      </c>
      <c r="B2" s="72"/>
      <c r="C2" s="72"/>
      <c r="D2" s="72"/>
      <c r="E2" s="72"/>
      <c r="F2" s="72"/>
      <c r="G2" s="72"/>
    </row>
    <row r="3" spans="1:7" ht="16.5" x14ac:dyDescent="0.25">
      <c r="A3" s="73" t="s">
        <v>31</v>
      </c>
      <c r="B3" s="73"/>
      <c r="C3" s="73"/>
      <c r="D3" s="73"/>
      <c r="E3" s="73"/>
      <c r="F3" s="73"/>
      <c r="G3" s="73"/>
    </row>
    <row r="5" spans="1:7" ht="42.75" x14ac:dyDescent="0.25">
      <c r="A5" s="2" t="s">
        <v>1</v>
      </c>
      <c r="B5" s="2" t="s">
        <v>2</v>
      </c>
      <c r="C5" s="2" t="s">
        <v>3</v>
      </c>
      <c r="D5" s="2" t="s">
        <v>4</v>
      </c>
      <c r="E5" s="2" t="s">
        <v>5</v>
      </c>
      <c r="F5" s="2" t="s">
        <v>6</v>
      </c>
      <c r="G5" s="2" t="s">
        <v>7</v>
      </c>
    </row>
    <row r="6" spans="1:7" ht="38.25" customHeight="1" x14ac:dyDescent="0.25">
      <c r="A6" s="74" t="s">
        <v>11</v>
      </c>
      <c r="B6" s="6" t="s">
        <v>8</v>
      </c>
      <c r="C6" s="7">
        <v>0.5</v>
      </c>
      <c r="D6" s="7">
        <v>8</v>
      </c>
      <c r="E6" s="26">
        <f>D6*C6</f>
        <v>4</v>
      </c>
      <c r="F6" s="86">
        <f>(E6+E7+E8)*0.4</f>
        <v>3.6</v>
      </c>
      <c r="G6" s="55" t="s">
        <v>106</v>
      </c>
    </row>
    <row r="7" spans="1:7" ht="57" customHeight="1" x14ac:dyDescent="0.25">
      <c r="A7" s="75"/>
      <c r="B7" s="6" t="s">
        <v>9</v>
      </c>
      <c r="C7" s="7">
        <v>0.5</v>
      </c>
      <c r="D7" s="7">
        <v>10</v>
      </c>
      <c r="E7" s="26">
        <f>D7*C7</f>
        <v>5</v>
      </c>
      <c r="F7" s="87"/>
      <c r="G7" s="55" t="s">
        <v>18</v>
      </c>
    </row>
    <row r="8" spans="1:7" ht="72.75" hidden="1" customHeight="1" x14ac:dyDescent="0.25">
      <c r="A8" s="76"/>
      <c r="B8" s="30"/>
      <c r="C8" s="38"/>
      <c r="D8" s="44"/>
      <c r="E8" s="26"/>
      <c r="F8" s="88"/>
      <c r="G8" s="55"/>
    </row>
    <row r="9" spans="1:7" ht="87" customHeight="1" x14ac:dyDescent="0.25">
      <c r="A9" s="85" t="s">
        <v>12</v>
      </c>
      <c r="B9" s="28" t="s">
        <v>20</v>
      </c>
      <c r="C9" s="22">
        <v>0.3</v>
      </c>
      <c r="D9" s="22">
        <v>10</v>
      </c>
      <c r="E9" s="22">
        <f>D9*C9</f>
        <v>3</v>
      </c>
      <c r="F9" s="104">
        <f>(E9+E10+E11+E12)*0.2</f>
        <v>2</v>
      </c>
      <c r="G9" s="39" t="s">
        <v>19</v>
      </c>
    </row>
    <row r="10" spans="1:7" ht="41.25" customHeight="1" x14ac:dyDescent="0.25">
      <c r="A10" s="85"/>
      <c r="B10" s="28" t="s">
        <v>21</v>
      </c>
      <c r="C10" s="22">
        <v>0.4</v>
      </c>
      <c r="D10" s="22">
        <v>10</v>
      </c>
      <c r="E10" s="22">
        <f>D10*C10</f>
        <v>4</v>
      </c>
      <c r="F10" s="104"/>
      <c r="G10" s="39"/>
    </row>
    <row r="11" spans="1:7" ht="41.25" hidden="1" customHeight="1" x14ac:dyDescent="0.25">
      <c r="A11" s="85"/>
      <c r="B11" s="30"/>
      <c r="C11" s="38"/>
      <c r="D11" s="38"/>
      <c r="E11" s="38"/>
      <c r="F11" s="104"/>
      <c r="G11" s="39"/>
    </row>
    <row r="12" spans="1:7" ht="45" x14ac:dyDescent="0.25">
      <c r="A12" s="85"/>
      <c r="B12" s="32" t="s">
        <v>22</v>
      </c>
      <c r="C12" s="26">
        <v>0.3</v>
      </c>
      <c r="D12" s="26">
        <v>10</v>
      </c>
      <c r="E12" s="26">
        <f>D12*C12</f>
        <v>3</v>
      </c>
      <c r="F12" s="104"/>
      <c r="G12" s="39"/>
    </row>
    <row r="13" spans="1:7" ht="42" customHeight="1" x14ac:dyDescent="0.25">
      <c r="A13" s="74" t="s">
        <v>13</v>
      </c>
      <c r="B13" s="31" t="s">
        <v>23</v>
      </c>
      <c r="C13" s="26">
        <v>0.4</v>
      </c>
      <c r="D13" s="26">
        <v>8</v>
      </c>
      <c r="E13" s="26">
        <f>D13*C13</f>
        <v>3.2</v>
      </c>
      <c r="F13" s="77">
        <f>(E13+E14+E15+E16)*0.4</f>
        <v>3.44</v>
      </c>
      <c r="G13" s="53" t="s">
        <v>70</v>
      </c>
    </row>
    <row r="14" spans="1:7" ht="67.5" hidden="1" customHeight="1" x14ac:dyDescent="0.25">
      <c r="A14" s="75"/>
      <c r="B14" s="30"/>
      <c r="C14" s="38"/>
      <c r="D14" s="38"/>
      <c r="E14" s="38"/>
      <c r="F14" s="78"/>
      <c r="G14" s="54"/>
    </row>
    <row r="15" spans="1:7" ht="52.5" customHeight="1" x14ac:dyDescent="0.25">
      <c r="A15" s="75"/>
      <c r="B15" s="28" t="s">
        <v>28</v>
      </c>
      <c r="C15" s="22">
        <v>0.3</v>
      </c>
      <c r="D15" s="22">
        <v>8</v>
      </c>
      <c r="E15" s="22">
        <f>D15*C15</f>
        <v>2.4</v>
      </c>
      <c r="F15" s="78"/>
      <c r="G15" s="39" t="s">
        <v>71</v>
      </c>
    </row>
    <row r="16" spans="1:7" ht="71.25" customHeight="1" x14ac:dyDescent="0.25">
      <c r="A16" s="76"/>
      <c r="B16" s="28" t="s">
        <v>29</v>
      </c>
      <c r="C16" s="22">
        <v>0.3</v>
      </c>
      <c r="D16" s="22">
        <v>10</v>
      </c>
      <c r="E16" s="22">
        <f>D16*C16</f>
        <v>3</v>
      </c>
      <c r="F16" s="79"/>
      <c r="G16" s="40" t="s">
        <v>52</v>
      </c>
    </row>
    <row r="17" spans="1:7" ht="19.5" customHeight="1" x14ac:dyDescent="0.25">
      <c r="A17" s="4" t="s">
        <v>14</v>
      </c>
      <c r="B17" s="5"/>
      <c r="C17" s="5"/>
      <c r="D17" s="5"/>
      <c r="E17" s="5"/>
      <c r="F17" s="52">
        <f>F6+F9+F13</f>
        <v>9.0399999999999991</v>
      </c>
      <c r="G17" s="5"/>
    </row>
    <row r="18" spans="1:7" ht="61.5" customHeight="1" x14ac:dyDescent="0.25">
      <c r="A18" s="12" t="s">
        <v>15</v>
      </c>
      <c r="B18" s="111" t="s">
        <v>35</v>
      </c>
      <c r="C18" s="106"/>
      <c r="D18" s="106"/>
      <c r="E18" s="106"/>
      <c r="F18" s="106"/>
      <c r="G18" s="107"/>
    </row>
    <row r="19" spans="1:7" ht="68.25" customHeight="1" x14ac:dyDescent="0.25">
      <c r="A19" s="12" t="s">
        <v>16</v>
      </c>
      <c r="B19" s="105" t="s">
        <v>178</v>
      </c>
      <c r="C19" s="112"/>
      <c r="D19" s="112"/>
      <c r="E19" s="112"/>
      <c r="F19" s="112"/>
      <c r="G19" s="113"/>
    </row>
  </sheetData>
  <customSheetViews>
    <customSheetView guid="{83B5464C-805B-41DB-81B9-A691DDF78663}" hiddenRows="1" topLeftCell="A10">
      <selection activeCell="C24" sqref="C24"/>
      <pageMargins left="0.39370078740157483" right="0.39370078740157483" top="0.39370078740157483" bottom="0.39370078740157483" header="0.31496062992125984" footer="0.31496062992125984"/>
      <pageSetup paperSize="9" scale="72" orientation="landscape" r:id="rId1"/>
      <headerFooter>
        <oddFooter>&amp;R95</oddFooter>
      </headerFooter>
    </customSheetView>
    <customSheetView guid="{DB5FF748-5A0B-481D-84B1-E8DCB60F31BB}" hiddenRows="1" topLeftCell="A10">
      <selection activeCell="C24" sqref="C24"/>
      <pageMargins left="0.39370078740157483" right="0.39370078740157483" top="0.39370078740157483" bottom="0.39370078740157483" header="0.31496062992125984" footer="0.31496062992125984"/>
      <pageSetup paperSize="9" scale="72" orientation="landscape" r:id="rId2"/>
      <headerFooter>
        <oddFooter>&amp;R95</oddFooter>
      </headerFooter>
    </customSheetView>
    <customSheetView guid="{6D50AFB0-1F88-45CC-9714-E302C21A7AF6}" scale="80" hiddenRows="1">
      <selection activeCell="B19" sqref="B19:G19"/>
      <pageMargins left="0.39370078740157483" right="0.39370078740157483" top="0.39370078740157483" bottom="0.39370078740157483" header="0.31496062992125984" footer="0.31496062992125984"/>
      <pageSetup paperSize="9" scale="72" orientation="landscape" r:id="rId3"/>
      <headerFooter>
        <oddFooter>&amp;R95</oddFooter>
      </headerFooter>
    </customSheetView>
  </customSheetViews>
  <mergeCells count="11">
    <mergeCell ref="F9:F12"/>
    <mergeCell ref="A13:A16"/>
    <mergeCell ref="F13:F16"/>
    <mergeCell ref="B18:G18"/>
    <mergeCell ref="B19:G19"/>
    <mergeCell ref="A9:A12"/>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72" orientation="landscape" r:id="rId4"/>
  <headerFooter>
    <oddFooter>&amp;R87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18</vt:i4>
      </vt:variant>
    </vt:vector>
  </HeadingPairs>
  <TitlesOfParts>
    <vt:vector size="40" baseType="lpstr">
      <vt:lpstr>А 2909 Экология</vt:lpstr>
      <vt:lpstr>А 2919 СЭР</vt:lpstr>
      <vt:lpstr>Группа А 2920 (Спорт)</vt:lpstr>
      <vt:lpstr>Группа А 2899 (УО)</vt:lpstr>
      <vt:lpstr>А 2354 ФКГС</vt:lpstr>
      <vt:lpstr>А 2931 Разв.жил.сферы</vt:lpstr>
      <vt:lpstr>Группа В 2927 (ОМВвСООПиБ)</vt:lpstr>
      <vt:lpstr>В 2906 Раз. транспорт</vt:lpstr>
      <vt:lpstr>В 2907 Сод.ОГХ</vt:lpstr>
      <vt:lpstr>Группа В 2901 (СЗН)</vt:lpstr>
      <vt:lpstr>Группа В 2810 БжД</vt:lpstr>
      <vt:lpstr>В 2903 Разв. мун.службы</vt:lpstr>
      <vt:lpstr>Группа В 2900 (АПК)</vt:lpstr>
      <vt:lpstr>Группа В 2904 (Соц и демогр)</vt:lpstr>
      <vt:lpstr>Группа В 2932 (Культура)</vt:lpstr>
      <vt:lpstr>В 2928 ППи ООПГ</vt:lpstr>
      <vt:lpstr>Группа В 2934 (КУМИ)</vt:lpstr>
      <vt:lpstr>В 2908 РЖКК</vt:lpstr>
      <vt:lpstr>В 2908 РЖКК </vt:lpstr>
      <vt:lpstr>Группа С 2863 (КФ)</vt:lpstr>
      <vt:lpstr>Группа С 2864 (Доступная среда)</vt:lpstr>
      <vt:lpstr>Группа С 2811 (РИГО)</vt:lpstr>
      <vt:lpstr>'А 2354 ФКГС'!Область_печати</vt:lpstr>
      <vt:lpstr>'А 2909 Экология'!Область_печати</vt:lpstr>
      <vt:lpstr>'А 2919 СЭР'!Область_печати</vt:lpstr>
      <vt:lpstr>'А 2931 Разв.жил.сферы'!Область_печати</vt:lpstr>
      <vt:lpstr>'В 2903 Разв. мун.службы'!Область_печати</vt:lpstr>
      <vt:lpstr>'В 2906 Раз. транспорт'!Область_печати</vt:lpstr>
      <vt:lpstr>'В 2928 ППи ООПГ'!Область_печати</vt:lpstr>
      <vt:lpstr>'Группа А 2899 (УО)'!Область_печати</vt:lpstr>
      <vt:lpstr>'Группа А 2920 (Спорт)'!Область_печати</vt:lpstr>
      <vt:lpstr>'Группа В 2900 (АПК)'!Область_печати</vt:lpstr>
      <vt:lpstr>'Группа В 2901 (СЗН)'!Область_печати</vt:lpstr>
      <vt:lpstr>'Группа В 2904 (Соц и демогр)'!Область_печати</vt:lpstr>
      <vt:lpstr>'Группа В 2927 (ОМВвСООПиБ)'!Область_печати</vt:lpstr>
      <vt:lpstr>'Группа В 2932 (Культура)'!Область_печати</vt:lpstr>
      <vt:lpstr>'Группа В 2934 (КУМИ)'!Область_печати</vt:lpstr>
      <vt:lpstr>'Группа С 2811 (РИГО)'!Область_печати</vt:lpstr>
      <vt:lpstr>'Группа С 2863 (КФ)'!Область_печати</vt:lpstr>
      <vt:lpstr>'Группа С 2864 (Доступная среда)'!Область_печати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Логинова Ленара Юлдашевна</dc:creator>
  <cp:lastModifiedBy>Логинова Ленара Юлдашевна</cp:lastModifiedBy>
  <cp:lastPrinted>2021-04-29T11:37:18Z</cp:lastPrinted>
  <dcterms:created xsi:type="dcterms:W3CDTF">2006-09-16T00:00:00Z</dcterms:created>
  <dcterms:modified xsi:type="dcterms:W3CDTF">2021-05-24T14:09:59Z</dcterms:modified>
</cp:coreProperties>
</file>