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3" i="1"/>
  <c r="AD13" i="1"/>
  <c r="AC13" i="1"/>
  <c r="AB13" i="1"/>
  <c r="AA13" i="1"/>
  <c r="Z13" i="1"/>
  <c r="Y13" i="1"/>
  <c r="X13" i="1"/>
  <c r="X12" i="1" s="1"/>
  <c r="W13" i="1"/>
  <c r="V13" i="1"/>
  <c r="U13" i="1"/>
  <c r="T13" i="1"/>
  <c r="S13" i="1"/>
  <c r="R13" i="1"/>
  <c r="Q13" i="1"/>
  <c r="P13" i="1"/>
  <c r="P12" i="1" s="1"/>
  <c r="O13" i="1"/>
  <c r="N13" i="1"/>
  <c r="M13" i="1"/>
  <c r="L13" i="1"/>
  <c r="K13" i="1"/>
  <c r="J13" i="1"/>
  <c r="I13" i="1"/>
  <c r="H13" i="1"/>
  <c r="H12" i="1" s="1"/>
  <c r="K12" i="1"/>
  <c r="AE11" i="1"/>
  <c r="AE16" i="1" s="1"/>
  <c r="AD11" i="1"/>
  <c r="AD16" i="1" s="1"/>
  <c r="AC11" i="1"/>
  <c r="AC16" i="1" s="1"/>
  <c r="AB11" i="1"/>
  <c r="AB16" i="1" s="1"/>
  <c r="AA11" i="1"/>
  <c r="AA16" i="1" s="1"/>
  <c r="Z11" i="1"/>
  <c r="Z16" i="1" s="1"/>
  <c r="Y11" i="1"/>
  <c r="Y16" i="1" s="1"/>
  <c r="X11" i="1"/>
  <c r="X16" i="1" s="1"/>
  <c r="W11" i="1"/>
  <c r="W16" i="1" s="1"/>
  <c r="V11" i="1"/>
  <c r="V16" i="1" s="1"/>
  <c r="U11" i="1"/>
  <c r="U16" i="1" s="1"/>
  <c r="T11" i="1"/>
  <c r="T16" i="1" s="1"/>
  <c r="S11" i="1"/>
  <c r="S16" i="1" s="1"/>
  <c r="R11" i="1"/>
  <c r="R16" i="1" s="1"/>
  <c r="Q11" i="1"/>
  <c r="Q16" i="1" s="1"/>
  <c r="P11" i="1"/>
  <c r="P16" i="1" s="1"/>
  <c r="O11" i="1"/>
  <c r="O16" i="1" s="1"/>
  <c r="N11" i="1"/>
  <c r="N16" i="1" s="1"/>
  <c r="M11" i="1"/>
  <c r="M16" i="1" s="1"/>
  <c r="L11" i="1"/>
  <c r="L16" i="1" s="1"/>
  <c r="K11" i="1"/>
  <c r="K16" i="1" s="1"/>
  <c r="J11" i="1"/>
  <c r="J16" i="1" s="1"/>
  <c r="I11" i="1"/>
  <c r="I16" i="1" s="1"/>
  <c r="H11" i="1"/>
  <c r="H16" i="1" s="1"/>
  <c r="E10" i="1"/>
  <c r="C10" i="1"/>
  <c r="C15" i="1" s="1"/>
  <c r="B10" i="1"/>
  <c r="B15" i="1" s="1"/>
  <c r="E9" i="1"/>
  <c r="D9" i="1" s="1"/>
  <c r="D14" i="1" s="1"/>
  <c r="C9" i="1"/>
  <c r="C14" i="1" s="1"/>
  <c r="B9" i="1"/>
  <c r="B14" i="1" s="1"/>
  <c r="E8" i="1"/>
  <c r="C8" i="1"/>
  <c r="B8" i="1"/>
  <c r="B13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F8" i="1" l="1"/>
  <c r="S12" i="1"/>
  <c r="AA12" i="1"/>
  <c r="B7" i="1"/>
  <c r="F7" i="1" s="1"/>
  <c r="F10" i="1"/>
  <c r="D8" i="1"/>
  <c r="D13" i="1" s="1"/>
  <c r="B11" i="1"/>
  <c r="B16" i="1" s="1"/>
  <c r="E13" i="1"/>
  <c r="F13" i="1" s="1"/>
  <c r="O12" i="1"/>
  <c r="W12" i="1"/>
  <c r="AE12" i="1"/>
  <c r="L12" i="1"/>
  <c r="T12" i="1"/>
  <c r="AB12" i="1"/>
  <c r="E7" i="1"/>
  <c r="E11" i="1"/>
  <c r="D11" i="1" s="1"/>
  <c r="D16" i="1" s="1"/>
  <c r="I12" i="1"/>
  <c r="M12" i="1"/>
  <c r="Q12" i="1"/>
  <c r="U12" i="1"/>
  <c r="Y12" i="1"/>
  <c r="AC12" i="1"/>
  <c r="G8" i="1"/>
  <c r="D10" i="1"/>
  <c r="D15" i="1" s="1"/>
  <c r="J12" i="1"/>
  <c r="N12" i="1"/>
  <c r="R12" i="1"/>
  <c r="V12" i="1"/>
  <c r="Z12" i="1"/>
  <c r="AD12" i="1"/>
  <c r="E15" i="1"/>
  <c r="F15" i="1" s="1"/>
  <c r="B12" i="1"/>
  <c r="G10" i="1"/>
  <c r="F9" i="1"/>
  <c r="C7" i="1"/>
  <c r="G7" i="1" s="1"/>
  <c r="G9" i="1"/>
  <c r="C11" i="1"/>
  <c r="C16" i="1" s="1"/>
  <c r="C13" i="1"/>
  <c r="C12" i="1" s="1"/>
  <c r="E14" i="1"/>
  <c r="G15" i="1"/>
  <c r="F11" i="1" l="1"/>
  <c r="D12" i="1"/>
  <c r="D7" i="1"/>
  <c r="E16" i="1"/>
  <c r="G16" i="1" s="1"/>
  <c r="G11" i="1"/>
  <c r="G14" i="1"/>
  <c r="F14" i="1"/>
  <c r="F16" i="1"/>
  <c r="E12" i="1"/>
  <c r="G13" i="1"/>
  <c r="G12" i="1" l="1"/>
  <c r="F12" i="1"/>
</calcChain>
</file>

<file path=xl/sharedStrings.xml><?xml version="1.0" encoding="utf-8"?>
<sst xmlns="http://schemas.openxmlformats.org/spreadsheetml/2006/main" count="63" uniqueCount="36">
  <si>
    <t xml:space="preserve">Отчет о ходе реализации муниципальной адресной программы (сетевой график) </t>
  </si>
  <si>
    <t>по переселению граждан из аварийного жилищного фонда города Когалыма на 2019 - 2025 годы (постановление Администрациигорода Когалыма от 23.04.2019 №879)</t>
  </si>
  <si>
    <t xml:space="preserve">Наименование мероприятий программы </t>
  </si>
  <si>
    <t>План на
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</si>
  <si>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</si>
  <si>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</si>
  <si>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</si>
  <si>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</si>
  <si>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</si>
  <si>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</si>
  <si>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</si>
  <si>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</si>
  <si>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</si>
  <si>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</si>
  <si>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</si>
  <si>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</si>
  <si>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</si>
  <si>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</si>
  <si>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</si>
  <si>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</si>
  <si>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</si>
  <si>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Основное мерпориятие "Приобретение жилья для переселения граждан из аварийного жилищного фонда, признанного таковым до 01.01.2017 года"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</si>
  <si>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</si>
  <si>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</si>
  <si>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</si>
  <si>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</si>
  <si>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</si>
  <si>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Всего по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</si>
  <si>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</si>
  <si>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</si>
  <si>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Бутаев А.Т.</t>
  </si>
  <si>
    <t>Кудла А.В. тел. 93-827</t>
  </si>
  <si>
    <t>(подпись)</t>
  </si>
  <si>
    <t xml:space="preserve">План на
01.07.2020 </t>
  </si>
  <si>
    <t>Профинансировано на 
01.07.2020</t>
  </si>
  <si>
    <t>Кассовый расход на  
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</si>
</sst>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166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164" fontId="17" fillId="0" borderId="0" xfId="0" applyNumberFormat="1" applyFont="1" applyFill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 applyProtection="1">
      <alignment horizontal="center" vertical="center" wrapText="1"/>
    </xf>
    <xf numFmtId="14" fontId="13" fillId="0" borderId="0" xfId="0" applyNumberFormat="1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C25" sqref="C25"/>
    </sheetView>
  </sheetViews>
  <sheetFormatPr defaultRowHeight="15" x14ac:dyDescent="0.25"/>
  <cols>
    <col min="1" max="1" width="25.85546875" customWidth="1"/>
    <col min="2" max="2" width="14.42578125" customWidth="1"/>
    <col min="3" max="3" width="15.5703125" customWidth="1"/>
    <col min="4" max="5" width="22.85546875" customWidth="1"/>
    <col min="6" max="6" width="14.5703125" customWidth="1"/>
    <col min="7" max="7" width="15.28515625" customWidth="1"/>
    <col min="8" max="8" width="14.7109375" customWidth="1"/>
    <col min="9" max="9" width="15.140625" customWidth="1"/>
    <col min="10" max="10" width="14.85546875" customWidth="1"/>
    <col min="11" max="12" width="14.28515625" customWidth="1"/>
    <col min="13" max="13" width="15.7109375" customWidth="1"/>
    <col min="14" max="14" width="15.140625" customWidth="1"/>
    <col min="15" max="15" width="14.85546875" customWidth="1"/>
    <col min="16" max="16" width="14.7109375" customWidth="1"/>
    <col min="17" max="17" width="12.42578125" customWidth="1"/>
    <col min="19" max="19" width="12.42578125" customWidth="1"/>
    <col min="20" max="20" width="10.5703125" customWidth="1"/>
    <col min="21" max="21" width="11.5703125" customWidth="1"/>
    <col min="23" max="23" width="11" customWidth="1"/>
    <col min="24" max="24" width="10" customWidth="1"/>
    <col min="25" max="25" width="12" customWidth="1"/>
    <col min="26" max="26" width="11.28515625" customWidth="1"/>
    <col min="27" max="27" width="13.42578125" customWidth="1"/>
    <col min="28" max="28" width="12.140625" customWidth="1"/>
    <col min="29" max="29" width="11.85546875" customWidth="1"/>
    <col min="30" max="30" width="14" customWidth="1"/>
    <col min="31" max="31" width="12.140625" customWidth="1"/>
  </cols>
  <sheetData>
    <row r="1" spans="1:40" ht="20.25" x14ac:dyDescent="0.25">
      <c r="L1" s="1"/>
      <c r="M1" s="1"/>
      <c r="N1" s="2" t="s">
        <v>0</v>
      </c>
      <c r="O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N2" s="2" t="s">
        <v>1</v>
      </c>
    </row>
    <row r="3" spans="1:40" ht="15" customHeight="1" x14ac:dyDescent="0.25">
      <c r="A3" s="42" t="s">
        <v>2</v>
      </c>
      <c r="B3" s="45" t="s">
        <v>3</v>
      </c>
      <c r="C3" s="48" t="s">
        <v>33</v>
      </c>
      <c r="D3" s="48" t="s">
        <v>34</v>
      </c>
      <c r="E3" s="48" t="s">
        <v>35</v>
      </c>
      <c r="F3" s="38" t="s">
        <v>4</v>
      </c>
      <c r="G3" s="39"/>
      <c r="H3" s="38" t="s">
        <v>5</v>
      </c>
      <c r="I3" s="39"/>
      <c r="J3" s="38" t="s">
        <v>6</v>
      </c>
      <c r="K3" s="39"/>
      <c r="L3" s="38" t="s">
        <v>7</v>
      </c>
      <c r="M3" s="39"/>
      <c r="N3" s="38" t="s">
        <v>8</v>
      </c>
      <c r="O3" s="39"/>
      <c r="P3" s="38" t="s">
        <v>9</v>
      </c>
      <c r="Q3" s="39"/>
      <c r="R3" s="38" t="s">
        <v>10</v>
      </c>
      <c r="S3" s="39"/>
      <c r="T3" s="38" t="s">
        <v>11</v>
      </c>
      <c r="U3" s="39"/>
      <c r="V3" s="38" t="s">
        <v>12</v>
      </c>
      <c r="W3" s="39"/>
      <c r="X3" s="38" t="s">
        <v>13</v>
      </c>
      <c r="Y3" s="39"/>
      <c r="Z3" s="38" t="s">
        <v>14</v>
      </c>
      <c r="AA3" s="39"/>
      <c r="AB3" s="38" t="s">
        <v>15</v>
      </c>
      <c r="AC3" s="39"/>
      <c r="AD3" s="38" t="s">
        <v>16</v>
      </c>
      <c r="AE3" s="39"/>
    </row>
    <row r="4" spans="1:40" ht="15" customHeight="1" x14ac:dyDescent="0.25">
      <c r="A4" s="43"/>
      <c r="B4" s="46"/>
      <c r="C4" s="49"/>
      <c r="D4" s="49"/>
      <c r="E4" s="49"/>
      <c r="F4" s="40"/>
      <c r="G4" s="41"/>
      <c r="H4" s="40"/>
      <c r="I4" s="41"/>
      <c r="J4" s="40"/>
      <c r="K4" s="41"/>
      <c r="L4" s="40"/>
      <c r="M4" s="41"/>
      <c r="N4" s="40"/>
      <c r="O4" s="41"/>
      <c r="P4" s="40"/>
      <c r="Q4" s="41"/>
      <c r="R4" s="40"/>
      <c r="S4" s="41"/>
      <c r="T4" s="40"/>
      <c r="U4" s="41"/>
      <c r="V4" s="40"/>
      <c r="W4" s="41"/>
      <c r="X4" s="40"/>
      <c r="Y4" s="41"/>
      <c r="Z4" s="40"/>
      <c r="AA4" s="41"/>
      <c r="AB4" s="40"/>
      <c r="AC4" s="41"/>
      <c r="AD4" s="40"/>
      <c r="AE4" s="41"/>
    </row>
    <row r="5" spans="1:40" ht="31.5" customHeight="1" x14ac:dyDescent="0.25">
      <c r="A5" s="44"/>
      <c r="B5" s="47"/>
      <c r="C5" s="50"/>
      <c r="D5" s="50"/>
      <c r="E5" s="50"/>
      <c r="F5" s="3" t="s">
        <v>17</v>
      </c>
      <c r="G5" s="3" t="s">
        <v>18</v>
      </c>
      <c r="H5" s="3" t="s">
        <v>19</v>
      </c>
      <c r="I5" s="3" t="s">
        <v>20</v>
      </c>
      <c r="J5" s="3" t="s">
        <v>19</v>
      </c>
      <c r="K5" s="3" t="s">
        <v>20</v>
      </c>
      <c r="L5" s="3" t="s">
        <v>19</v>
      </c>
      <c r="M5" s="3" t="s">
        <v>20</v>
      </c>
      <c r="N5" s="3" t="s">
        <v>19</v>
      </c>
      <c r="O5" s="3" t="s">
        <v>20</v>
      </c>
      <c r="P5" s="3" t="s">
        <v>19</v>
      </c>
      <c r="Q5" s="3" t="s">
        <v>20</v>
      </c>
      <c r="R5" s="3" t="s">
        <v>19</v>
      </c>
      <c r="S5" s="3" t="s">
        <v>20</v>
      </c>
      <c r="T5" s="3" t="s">
        <v>19</v>
      </c>
      <c r="U5" s="3" t="s">
        <v>20</v>
      </c>
      <c r="V5" s="3" t="s">
        <v>19</v>
      </c>
      <c r="W5" s="3" t="s">
        <v>20</v>
      </c>
      <c r="X5" s="3" t="s">
        <v>19</v>
      </c>
      <c r="Y5" s="3" t="s">
        <v>20</v>
      </c>
      <c r="Z5" s="3" t="s">
        <v>19</v>
      </c>
      <c r="AA5" s="3" t="s">
        <v>20</v>
      </c>
      <c r="AB5" s="3" t="s">
        <v>19</v>
      </c>
      <c r="AC5" s="3" t="s">
        <v>20</v>
      </c>
      <c r="AD5" s="3" t="s">
        <v>19</v>
      </c>
      <c r="AE5" s="3" t="s">
        <v>20</v>
      </c>
    </row>
    <row r="6" spans="1:40" ht="15" customHeight="1" x14ac:dyDescent="0.25">
      <c r="A6" s="51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</row>
    <row r="7" spans="1:40" ht="16.5" x14ac:dyDescent="0.25">
      <c r="A7" s="4" t="s">
        <v>22</v>
      </c>
      <c r="B7" s="5">
        <f>B8+B9+B10</f>
        <v>324943.3</v>
      </c>
      <c r="C7" s="5">
        <f t="shared" ref="C7:E7" si="0">C8+C9+C10</f>
        <v>38584.33</v>
      </c>
      <c r="D7" s="5">
        <f t="shared" si="0"/>
        <v>38583.880000000005</v>
      </c>
      <c r="E7" s="5">
        <f t="shared" si="0"/>
        <v>38583.880000000005</v>
      </c>
      <c r="F7" s="5">
        <f>E7/B7%</f>
        <v>11.874034639273992</v>
      </c>
      <c r="G7" s="5">
        <f>E7/C7%</f>
        <v>99.998833723431261</v>
      </c>
      <c r="H7" s="5">
        <f>H8+H9+H10</f>
        <v>0</v>
      </c>
      <c r="I7" s="5">
        <f t="shared" ref="I7:AE7" si="1">I8+I9+I10</f>
        <v>0</v>
      </c>
      <c r="J7" s="5">
        <f t="shared" si="1"/>
        <v>0</v>
      </c>
      <c r="K7" s="5">
        <f t="shared" si="1"/>
        <v>0</v>
      </c>
      <c r="L7" s="5">
        <f t="shared" si="1"/>
        <v>3473</v>
      </c>
      <c r="M7" s="5">
        <f t="shared" si="1"/>
        <v>0</v>
      </c>
      <c r="N7" s="5">
        <f t="shared" si="1"/>
        <v>35111.33</v>
      </c>
      <c r="O7" s="5">
        <f t="shared" si="1"/>
        <v>38583.880000000005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0</v>
      </c>
      <c r="W7" s="5">
        <f t="shared" si="1"/>
        <v>0</v>
      </c>
      <c r="X7" s="5">
        <f t="shared" si="1"/>
        <v>0</v>
      </c>
      <c r="Y7" s="5">
        <f t="shared" si="1"/>
        <v>0</v>
      </c>
      <c r="Z7" s="5">
        <f t="shared" si="1"/>
        <v>0</v>
      </c>
      <c r="AA7" s="5">
        <f t="shared" si="1"/>
        <v>0</v>
      </c>
      <c r="AB7" s="5">
        <f t="shared" si="1"/>
        <v>0</v>
      </c>
      <c r="AC7" s="5">
        <f t="shared" si="1"/>
        <v>0</v>
      </c>
      <c r="AD7" s="5">
        <f t="shared" si="1"/>
        <v>286358.96999999997</v>
      </c>
      <c r="AE7" s="5">
        <f t="shared" si="1"/>
        <v>0</v>
      </c>
    </row>
    <row r="8" spans="1:40" ht="18.75" x14ac:dyDescent="0.25">
      <c r="A8" s="6" t="s">
        <v>23</v>
      </c>
      <c r="B8" s="7">
        <f>H8+J8+L8+N8+P8+R8+T8+V8+X8+Z8+AB8+AD8</f>
        <v>60297.7</v>
      </c>
      <c r="C8" s="8">
        <f>H8+J8+L8+N8</f>
        <v>13693.42</v>
      </c>
      <c r="D8" s="7">
        <f>E8</f>
        <v>13693.42</v>
      </c>
      <c r="E8" s="7">
        <f>I8+K8+M8+O8+Q8+S8+U8+W8+Y8+AA8+AC8+AE8</f>
        <v>13693.42</v>
      </c>
      <c r="F8" s="9">
        <f t="shared" ref="F8:F16" si="2">E8/B8%</f>
        <v>22.709688760931179</v>
      </c>
      <c r="G8" s="9">
        <f t="shared" ref="G8:G16" si="3">E8/C8%</f>
        <v>100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5">
        <v>13693.42</v>
      </c>
      <c r="O8" s="35">
        <v>13693.42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34">
        <v>46604.28</v>
      </c>
      <c r="AE8" s="8">
        <v>0</v>
      </c>
    </row>
    <row r="9" spans="1:40" ht="18.75" x14ac:dyDescent="0.25">
      <c r="A9" s="6" t="s">
        <v>24</v>
      </c>
      <c r="B9" s="7">
        <f>H9+J9+L9+N9+P9+R9+T9+V9+X9+Z9+AB9+AD9</f>
        <v>235400.6</v>
      </c>
      <c r="C9" s="8">
        <f t="shared" ref="C9:C10" si="4">H9+J9+L9+N9</f>
        <v>21417.91</v>
      </c>
      <c r="D9" s="7">
        <f t="shared" ref="D9:D11" si="5">E9</f>
        <v>21417.91</v>
      </c>
      <c r="E9" s="7">
        <f t="shared" ref="E9:E11" si="6">I9+K9+M9+O9+Q9+S9+U9+W9+Y9+AA9+AC9+AE9</f>
        <v>21417.91</v>
      </c>
      <c r="F9" s="9">
        <f t="shared" si="2"/>
        <v>9.0984942264378255</v>
      </c>
      <c r="G9" s="9">
        <f t="shared" si="3"/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35">
        <v>21417.91</v>
      </c>
      <c r="O9" s="35">
        <v>21417.91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34">
        <v>213982.69</v>
      </c>
      <c r="AE9" s="8">
        <v>0</v>
      </c>
    </row>
    <row r="10" spans="1:40" ht="31.5" x14ac:dyDescent="0.25">
      <c r="A10" s="6" t="s">
        <v>25</v>
      </c>
      <c r="B10" s="7">
        <f>H10+J10+L10+N10+P10+R10+T10+V10+X10+Z10+AB10+AD10</f>
        <v>29245</v>
      </c>
      <c r="C10" s="8">
        <f t="shared" si="4"/>
        <v>3473</v>
      </c>
      <c r="D10" s="7">
        <f t="shared" si="5"/>
        <v>3472.55</v>
      </c>
      <c r="E10" s="7">
        <f t="shared" si="6"/>
        <v>3472.55</v>
      </c>
      <c r="F10" s="9">
        <f t="shared" si="2"/>
        <v>11.873995554795693</v>
      </c>
      <c r="G10" s="9">
        <f t="shared" si="3"/>
        <v>99.987042902389874</v>
      </c>
      <c r="H10" s="8">
        <v>0</v>
      </c>
      <c r="I10" s="8">
        <v>0</v>
      </c>
      <c r="J10" s="8">
        <v>0</v>
      </c>
      <c r="K10" s="8">
        <v>0</v>
      </c>
      <c r="L10" s="35">
        <v>3473</v>
      </c>
      <c r="M10" s="8">
        <v>0</v>
      </c>
      <c r="N10" s="8">
        <v>0</v>
      </c>
      <c r="O10" s="35">
        <v>3472.55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34">
        <v>25772</v>
      </c>
      <c r="AE10" s="8">
        <v>0</v>
      </c>
    </row>
    <row r="11" spans="1:40" ht="30" x14ac:dyDescent="0.25">
      <c r="A11" s="10" t="s">
        <v>26</v>
      </c>
      <c r="B11" s="11">
        <f t="shared" ref="B11" si="7">H11+J11+L11+N11+P11+R11+T11+V11+X11+Z11+AB11+AD11</f>
        <v>29245</v>
      </c>
      <c r="C11" s="8">
        <f>H11+J11+L11+N11</f>
        <v>3473</v>
      </c>
      <c r="D11" s="7">
        <f t="shared" si="5"/>
        <v>3472.55</v>
      </c>
      <c r="E11" s="7">
        <f t="shared" si="6"/>
        <v>3472.55</v>
      </c>
      <c r="F11" s="9">
        <f t="shared" si="2"/>
        <v>11.873995554795693</v>
      </c>
      <c r="G11" s="9">
        <f t="shared" si="3"/>
        <v>99.987042902389874</v>
      </c>
      <c r="H11" s="12">
        <f>H10</f>
        <v>0</v>
      </c>
      <c r="I11" s="12">
        <f t="shared" ref="I11:AE11" si="8">I10</f>
        <v>0</v>
      </c>
      <c r="J11" s="12">
        <f t="shared" si="8"/>
        <v>0</v>
      </c>
      <c r="K11" s="12">
        <f t="shared" si="8"/>
        <v>0</v>
      </c>
      <c r="L11" s="12">
        <f t="shared" si="8"/>
        <v>3473</v>
      </c>
      <c r="M11" s="12">
        <f t="shared" si="8"/>
        <v>0</v>
      </c>
      <c r="N11" s="12">
        <f t="shared" si="8"/>
        <v>0</v>
      </c>
      <c r="O11" s="12">
        <f t="shared" si="8"/>
        <v>3472.55</v>
      </c>
      <c r="P11" s="12">
        <f t="shared" si="8"/>
        <v>0</v>
      </c>
      <c r="Q11" s="12">
        <f t="shared" si="8"/>
        <v>0</v>
      </c>
      <c r="R11" s="12">
        <f t="shared" si="8"/>
        <v>0</v>
      </c>
      <c r="S11" s="12">
        <f t="shared" si="8"/>
        <v>0</v>
      </c>
      <c r="T11" s="12">
        <f t="shared" si="8"/>
        <v>0</v>
      </c>
      <c r="U11" s="12">
        <f t="shared" si="8"/>
        <v>0</v>
      </c>
      <c r="V11" s="12">
        <f t="shared" si="8"/>
        <v>0</v>
      </c>
      <c r="W11" s="12">
        <f t="shared" si="8"/>
        <v>0</v>
      </c>
      <c r="X11" s="12">
        <f t="shared" si="8"/>
        <v>0</v>
      </c>
      <c r="Y11" s="12">
        <f t="shared" si="8"/>
        <v>0</v>
      </c>
      <c r="Z11" s="12">
        <f t="shared" si="8"/>
        <v>0</v>
      </c>
      <c r="AA11" s="12">
        <f t="shared" si="8"/>
        <v>0</v>
      </c>
      <c r="AB11" s="12">
        <f t="shared" si="8"/>
        <v>0</v>
      </c>
      <c r="AC11" s="12">
        <f t="shared" si="8"/>
        <v>0</v>
      </c>
      <c r="AD11" s="12">
        <f t="shared" si="8"/>
        <v>25772</v>
      </c>
      <c r="AE11" s="12">
        <f t="shared" si="8"/>
        <v>0</v>
      </c>
    </row>
    <row r="12" spans="1:40" ht="16.5" x14ac:dyDescent="0.25">
      <c r="A12" s="13" t="s">
        <v>27</v>
      </c>
      <c r="B12" s="14">
        <f>B13+B14+B15</f>
        <v>324943.3</v>
      </c>
      <c r="C12" s="14">
        <f t="shared" ref="C12:E12" si="9">C13+C14+C15</f>
        <v>38584.33</v>
      </c>
      <c r="D12" s="14">
        <f t="shared" si="9"/>
        <v>38583.880000000005</v>
      </c>
      <c r="E12" s="14">
        <f t="shared" si="9"/>
        <v>38583.880000000005</v>
      </c>
      <c r="F12" s="14">
        <f t="shared" si="2"/>
        <v>11.874034639273992</v>
      </c>
      <c r="G12" s="14">
        <f t="shared" si="3"/>
        <v>99.998833723431261</v>
      </c>
      <c r="H12" s="14">
        <f>H13+H14+H15</f>
        <v>0</v>
      </c>
      <c r="I12" s="14">
        <f t="shared" ref="I12:AE12" si="10">I13+I14+I15</f>
        <v>0</v>
      </c>
      <c r="J12" s="14">
        <f t="shared" si="10"/>
        <v>0</v>
      </c>
      <c r="K12" s="14">
        <f t="shared" si="10"/>
        <v>0</v>
      </c>
      <c r="L12" s="14">
        <f t="shared" si="10"/>
        <v>3473</v>
      </c>
      <c r="M12" s="14">
        <f t="shared" si="10"/>
        <v>0</v>
      </c>
      <c r="N12" s="14">
        <f t="shared" si="10"/>
        <v>35111.33</v>
      </c>
      <c r="O12" s="14">
        <f t="shared" si="10"/>
        <v>38583.880000000005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0</v>
      </c>
      <c r="U12" s="14">
        <f t="shared" si="10"/>
        <v>0</v>
      </c>
      <c r="V12" s="14">
        <f t="shared" si="10"/>
        <v>0</v>
      </c>
      <c r="W12" s="14">
        <f t="shared" si="10"/>
        <v>0</v>
      </c>
      <c r="X12" s="14">
        <f t="shared" si="10"/>
        <v>0</v>
      </c>
      <c r="Y12" s="14">
        <f t="shared" si="10"/>
        <v>0</v>
      </c>
      <c r="Z12" s="14">
        <f t="shared" si="10"/>
        <v>0</v>
      </c>
      <c r="AA12" s="14">
        <f t="shared" si="10"/>
        <v>0</v>
      </c>
      <c r="AB12" s="14">
        <f t="shared" si="10"/>
        <v>0</v>
      </c>
      <c r="AC12" s="14">
        <f t="shared" si="10"/>
        <v>0</v>
      </c>
      <c r="AD12" s="14">
        <f t="shared" si="10"/>
        <v>286358.96999999997</v>
      </c>
      <c r="AE12" s="14">
        <f t="shared" si="10"/>
        <v>0</v>
      </c>
    </row>
    <row r="13" spans="1:40" ht="16.5" x14ac:dyDescent="0.25">
      <c r="A13" s="6" t="s">
        <v>23</v>
      </c>
      <c r="B13" s="7">
        <f>B8</f>
        <v>60297.7</v>
      </c>
      <c r="C13" s="7">
        <f t="shared" ref="C13:E16" si="11">C8</f>
        <v>13693.42</v>
      </c>
      <c r="D13" s="7">
        <f t="shared" si="11"/>
        <v>13693.42</v>
      </c>
      <c r="E13" s="7">
        <f t="shared" si="11"/>
        <v>13693.42</v>
      </c>
      <c r="F13" s="9">
        <f t="shared" si="2"/>
        <v>22.709688760931179</v>
      </c>
      <c r="G13" s="9">
        <f t="shared" si="3"/>
        <v>100</v>
      </c>
      <c r="H13" s="7">
        <f>H8</f>
        <v>0</v>
      </c>
      <c r="I13" s="7">
        <f t="shared" ref="I13:AE16" si="12">I8</f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13693.42</v>
      </c>
      <c r="O13" s="7">
        <f t="shared" si="12"/>
        <v>13693.42</v>
      </c>
      <c r="P13" s="7">
        <f t="shared" si="12"/>
        <v>0</v>
      </c>
      <c r="Q13" s="7">
        <f t="shared" si="12"/>
        <v>0</v>
      </c>
      <c r="R13" s="7">
        <f t="shared" si="12"/>
        <v>0</v>
      </c>
      <c r="S13" s="7">
        <f t="shared" si="12"/>
        <v>0</v>
      </c>
      <c r="T13" s="7">
        <f t="shared" si="12"/>
        <v>0</v>
      </c>
      <c r="U13" s="7">
        <f t="shared" si="12"/>
        <v>0</v>
      </c>
      <c r="V13" s="7">
        <f t="shared" si="12"/>
        <v>0</v>
      </c>
      <c r="W13" s="7">
        <f t="shared" si="12"/>
        <v>0</v>
      </c>
      <c r="X13" s="7">
        <f t="shared" si="12"/>
        <v>0</v>
      </c>
      <c r="Y13" s="7">
        <f t="shared" si="12"/>
        <v>0</v>
      </c>
      <c r="Z13" s="7">
        <f t="shared" si="12"/>
        <v>0</v>
      </c>
      <c r="AA13" s="7">
        <f t="shared" si="12"/>
        <v>0</v>
      </c>
      <c r="AB13" s="7">
        <f t="shared" si="12"/>
        <v>0</v>
      </c>
      <c r="AC13" s="7">
        <f t="shared" si="12"/>
        <v>0</v>
      </c>
      <c r="AD13" s="7">
        <f t="shared" si="12"/>
        <v>46604.28</v>
      </c>
      <c r="AE13" s="7">
        <f t="shared" si="12"/>
        <v>0</v>
      </c>
    </row>
    <row r="14" spans="1:40" ht="16.5" x14ac:dyDescent="0.25">
      <c r="A14" s="6" t="s">
        <v>24</v>
      </c>
      <c r="B14" s="7">
        <f>B9</f>
        <v>235400.6</v>
      </c>
      <c r="C14" s="7">
        <f t="shared" si="11"/>
        <v>21417.91</v>
      </c>
      <c r="D14" s="7">
        <f t="shared" si="11"/>
        <v>21417.91</v>
      </c>
      <c r="E14" s="7">
        <f t="shared" si="11"/>
        <v>21417.91</v>
      </c>
      <c r="F14" s="9">
        <f t="shared" si="2"/>
        <v>9.0984942264378255</v>
      </c>
      <c r="G14" s="9">
        <f t="shared" si="3"/>
        <v>100</v>
      </c>
      <c r="H14" s="7">
        <f t="shared" ref="H14:W16" si="13">H9</f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21417.91</v>
      </c>
      <c r="O14" s="7">
        <f t="shared" si="13"/>
        <v>21417.91</v>
      </c>
      <c r="P14" s="7">
        <f t="shared" si="13"/>
        <v>0</v>
      </c>
      <c r="Q14" s="7">
        <f t="shared" si="13"/>
        <v>0</v>
      </c>
      <c r="R14" s="7">
        <f t="shared" si="13"/>
        <v>0</v>
      </c>
      <c r="S14" s="7">
        <f t="shared" si="13"/>
        <v>0</v>
      </c>
      <c r="T14" s="7">
        <f t="shared" si="13"/>
        <v>0</v>
      </c>
      <c r="U14" s="7">
        <f t="shared" si="13"/>
        <v>0</v>
      </c>
      <c r="V14" s="7">
        <f t="shared" si="13"/>
        <v>0</v>
      </c>
      <c r="W14" s="7">
        <f t="shared" si="13"/>
        <v>0</v>
      </c>
      <c r="X14" s="7">
        <f t="shared" si="12"/>
        <v>0</v>
      </c>
      <c r="Y14" s="7">
        <f t="shared" si="12"/>
        <v>0</v>
      </c>
      <c r="Z14" s="7">
        <f t="shared" si="12"/>
        <v>0</v>
      </c>
      <c r="AA14" s="7">
        <f t="shared" si="12"/>
        <v>0</v>
      </c>
      <c r="AB14" s="7">
        <f t="shared" si="12"/>
        <v>0</v>
      </c>
      <c r="AC14" s="7">
        <f t="shared" si="12"/>
        <v>0</v>
      </c>
      <c r="AD14" s="7">
        <f t="shared" si="12"/>
        <v>213982.69</v>
      </c>
      <c r="AE14" s="7">
        <f t="shared" si="12"/>
        <v>0</v>
      </c>
    </row>
    <row r="15" spans="1:40" ht="31.5" x14ac:dyDescent="0.25">
      <c r="A15" s="6" t="s">
        <v>25</v>
      </c>
      <c r="B15" s="7">
        <f>B10</f>
        <v>29245</v>
      </c>
      <c r="C15" s="7">
        <f t="shared" si="11"/>
        <v>3473</v>
      </c>
      <c r="D15" s="7">
        <f t="shared" si="11"/>
        <v>3472.55</v>
      </c>
      <c r="E15" s="7">
        <f t="shared" si="11"/>
        <v>3472.55</v>
      </c>
      <c r="F15" s="9">
        <f t="shared" si="2"/>
        <v>11.873995554795693</v>
      </c>
      <c r="G15" s="9">
        <f t="shared" si="3"/>
        <v>99.987042902389874</v>
      </c>
      <c r="H15" s="7">
        <f t="shared" si="13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3473</v>
      </c>
      <c r="M15" s="7">
        <f t="shared" si="12"/>
        <v>0</v>
      </c>
      <c r="N15" s="7">
        <f t="shared" si="12"/>
        <v>0</v>
      </c>
      <c r="O15" s="7">
        <f t="shared" si="12"/>
        <v>3472.55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0</v>
      </c>
      <c r="T15" s="7">
        <f t="shared" si="12"/>
        <v>0</v>
      </c>
      <c r="U15" s="7">
        <f t="shared" si="12"/>
        <v>0</v>
      </c>
      <c r="V15" s="7">
        <f t="shared" si="12"/>
        <v>0</v>
      </c>
      <c r="W15" s="7">
        <f t="shared" si="12"/>
        <v>0</v>
      </c>
      <c r="X15" s="7">
        <f t="shared" si="12"/>
        <v>0</v>
      </c>
      <c r="Y15" s="7">
        <f t="shared" si="12"/>
        <v>0</v>
      </c>
      <c r="Z15" s="7">
        <f t="shared" si="12"/>
        <v>0</v>
      </c>
      <c r="AA15" s="7">
        <f t="shared" si="12"/>
        <v>0</v>
      </c>
      <c r="AB15" s="7">
        <f t="shared" si="12"/>
        <v>0</v>
      </c>
      <c r="AC15" s="7">
        <f t="shared" si="12"/>
        <v>0</v>
      </c>
      <c r="AD15" s="7">
        <f t="shared" si="12"/>
        <v>25772</v>
      </c>
      <c r="AE15" s="7">
        <f t="shared" si="12"/>
        <v>0</v>
      </c>
    </row>
    <row r="16" spans="1:40" ht="30" x14ac:dyDescent="0.25">
      <c r="A16" s="10" t="s">
        <v>26</v>
      </c>
      <c r="B16" s="11">
        <f>B11</f>
        <v>29245</v>
      </c>
      <c r="C16" s="11">
        <f t="shared" si="11"/>
        <v>3473</v>
      </c>
      <c r="D16" s="11">
        <f t="shared" si="11"/>
        <v>3472.55</v>
      </c>
      <c r="E16" s="11">
        <f t="shared" si="11"/>
        <v>3472.55</v>
      </c>
      <c r="F16" s="15">
        <f t="shared" si="2"/>
        <v>11.873995554795693</v>
      </c>
      <c r="G16" s="9">
        <f t="shared" si="3"/>
        <v>99.987042902389874</v>
      </c>
      <c r="H16" s="7">
        <f t="shared" si="13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3473</v>
      </c>
      <c r="M16" s="7">
        <f t="shared" si="12"/>
        <v>0</v>
      </c>
      <c r="N16" s="7">
        <f t="shared" si="12"/>
        <v>0</v>
      </c>
      <c r="O16" s="7">
        <f t="shared" si="12"/>
        <v>3472.55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0</v>
      </c>
      <c r="W16" s="7">
        <f t="shared" si="12"/>
        <v>0</v>
      </c>
      <c r="X16" s="7">
        <f t="shared" si="12"/>
        <v>0</v>
      </c>
      <c r="Y16" s="7">
        <f t="shared" si="12"/>
        <v>0</v>
      </c>
      <c r="Z16" s="7">
        <f t="shared" si="12"/>
        <v>0</v>
      </c>
      <c r="AA16" s="7">
        <f t="shared" si="12"/>
        <v>0</v>
      </c>
      <c r="AB16" s="7">
        <f t="shared" si="12"/>
        <v>0</v>
      </c>
      <c r="AC16" s="7">
        <f t="shared" si="12"/>
        <v>0</v>
      </c>
      <c r="AD16" s="7">
        <f t="shared" si="12"/>
        <v>25772</v>
      </c>
      <c r="AE16" s="7">
        <f t="shared" si="12"/>
        <v>0</v>
      </c>
    </row>
    <row r="19" spans="1:35" s="23" customFormat="1" ht="18.75" customHeight="1" x14ac:dyDescent="0.3">
      <c r="A19" s="54" t="s">
        <v>28</v>
      </c>
      <c r="B19" s="54"/>
      <c r="C19" s="16"/>
      <c r="D19" s="16"/>
      <c r="E19" s="16"/>
      <c r="F19" s="17"/>
      <c r="G19" s="18" t="s">
        <v>29</v>
      </c>
      <c r="H19" s="18"/>
      <c r="I19" s="18"/>
      <c r="J19" s="18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</row>
    <row r="20" spans="1:35" s="26" customFormat="1" ht="37.5" x14ac:dyDescent="0.3">
      <c r="A20" s="24"/>
      <c r="B20" s="25" t="s">
        <v>30</v>
      </c>
      <c r="D20" s="16"/>
      <c r="E20" s="16"/>
      <c r="F20" s="27"/>
      <c r="G20" s="55"/>
      <c r="H20" s="55"/>
      <c r="I20" s="56" t="s">
        <v>31</v>
      </c>
      <c r="J20" s="56"/>
      <c r="K20" s="5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9"/>
    </row>
    <row r="21" spans="1:35" s="26" customFormat="1" ht="15.75" x14ac:dyDescent="0.25">
      <c r="A21" s="30" t="s">
        <v>32</v>
      </c>
      <c r="B21" s="31"/>
      <c r="C21" s="28"/>
      <c r="D21" s="28"/>
      <c r="E21" s="28"/>
      <c r="F21" s="28"/>
      <c r="G21" s="57" t="s">
        <v>32</v>
      </c>
      <c r="H21" s="5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2"/>
    </row>
    <row r="22" spans="1:35" s="26" customFormat="1" ht="18.75" x14ac:dyDescent="0.3">
      <c r="A22" s="36">
        <v>44017</v>
      </c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33"/>
    </row>
  </sheetData>
  <mergeCells count="24">
    <mergeCell ref="AB3:AC4"/>
    <mergeCell ref="AD3:AE4"/>
    <mergeCell ref="H3:I4"/>
    <mergeCell ref="J3:K4"/>
    <mergeCell ref="L3:M4"/>
    <mergeCell ref="N3:O4"/>
    <mergeCell ref="P3:Q4"/>
    <mergeCell ref="R3:S4"/>
    <mergeCell ref="A22:B22"/>
    <mergeCell ref="T3:U4"/>
    <mergeCell ref="V3:W4"/>
    <mergeCell ref="X3:Y4"/>
    <mergeCell ref="Z3:AA4"/>
    <mergeCell ref="A3:A5"/>
    <mergeCell ref="B3:B5"/>
    <mergeCell ref="C3:C5"/>
    <mergeCell ref="D3:D5"/>
    <mergeCell ref="E3:E5"/>
    <mergeCell ref="F3:G4"/>
    <mergeCell ref="A6:AE6"/>
    <mergeCell ref="A19:B19"/>
    <mergeCell ref="G20:H20"/>
    <mergeCell ref="I20:K20"/>
    <mergeCell ref="G21:H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2020-07-07T06:08:11Z</dcterms:modified>
</cp:coreProperties>
</file>