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3.2023\"/>
    </mc:Choice>
  </mc:AlternateContent>
  <bookViews>
    <workbookView xWindow="2790" yWindow="0" windowWidth="27870" windowHeight="12420"/>
  </bookViews>
  <sheets>
    <sheet name="МП  БЖД (11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O84" i="1"/>
  <c r="G147" i="1" l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3" i="1"/>
  <c r="F103" i="1"/>
  <c r="G102" i="1"/>
  <c r="F102" i="1"/>
  <c r="K100" i="1"/>
  <c r="I100" i="1"/>
  <c r="G99" i="1"/>
  <c r="F99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F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H108" i="1" s="1"/>
  <c r="E96" i="1"/>
  <c r="G96" i="1" s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Q92" i="1" s="1"/>
  <c r="Q91" i="1" s="1"/>
  <c r="P95" i="1"/>
  <c r="O95" i="1"/>
  <c r="O92" i="1" s="1"/>
  <c r="O91" i="1" s="1"/>
  <c r="N95" i="1"/>
  <c r="M95" i="1"/>
  <c r="M92" i="1" s="1"/>
  <c r="M91" i="1" s="1"/>
  <c r="L95" i="1"/>
  <c r="K95" i="1"/>
  <c r="J95" i="1"/>
  <c r="I95" i="1"/>
  <c r="H95" i="1"/>
  <c r="AD94" i="1"/>
  <c r="AD100" i="1" s="1"/>
  <c r="AB94" i="1"/>
  <c r="AB100" i="1" s="1"/>
  <c r="Z94" i="1"/>
  <c r="Z100" i="1" s="1"/>
  <c r="X94" i="1"/>
  <c r="X100" i="1" s="1"/>
  <c r="V94" i="1"/>
  <c r="V100" i="1" s="1"/>
  <c r="T94" i="1"/>
  <c r="T100" i="1" s="1"/>
  <c r="R94" i="1"/>
  <c r="R100" i="1" s="1"/>
  <c r="P94" i="1"/>
  <c r="P100" i="1" s="1"/>
  <c r="N94" i="1"/>
  <c r="N100" i="1" s="1"/>
  <c r="L94" i="1"/>
  <c r="L100" i="1" s="1"/>
  <c r="J94" i="1"/>
  <c r="J100" i="1" s="1"/>
  <c r="H94" i="1"/>
  <c r="H100" i="1" s="1"/>
  <c r="E94" i="1"/>
  <c r="G94" i="1" s="1"/>
  <c r="D94" i="1"/>
  <c r="D100" i="1" s="1"/>
  <c r="C94" i="1"/>
  <c r="C100" i="1" s="1"/>
  <c r="B94" i="1"/>
  <c r="B100" i="1" s="1"/>
  <c r="AD93" i="1"/>
  <c r="AB93" i="1"/>
  <c r="Z93" i="1"/>
  <c r="X93" i="1"/>
  <c r="V93" i="1"/>
  <c r="T93" i="1"/>
  <c r="R93" i="1"/>
  <c r="P93" i="1"/>
  <c r="N93" i="1"/>
  <c r="L93" i="1"/>
  <c r="J93" i="1"/>
  <c r="H93" i="1"/>
  <c r="H105" i="1" s="1"/>
  <c r="E93" i="1"/>
  <c r="G93" i="1" s="1"/>
  <c r="D93" i="1"/>
  <c r="C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P92" i="1"/>
  <c r="N92" i="1"/>
  <c r="L92" i="1"/>
  <c r="K92" i="1"/>
  <c r="J92" i="1"/>
  <c r="I92" i="1"/>
  <c r="H92" i="1"/>
  <c r="AD91" i="1"/>
  <c r="AB91" i="1"/>
  <c r="Z91" i="1"/>
  <c r="X91" i="1"/>
  <c r="W91" i="1"/>
  <c r="V91" i="1"/>
  <c r="U91" i="1"/>
  <c r="T91" i="1"/>
  <c r="S91" i="1"/>
  <c r="R91" i="1"/>
  <c r="P91" i="1"/>
  <c r="N91" i="1"/>
  <c r="L91" i="1"/>
  <c r="K91" i="1"/>
  <c r="J91" i="1"/>
  <c r="I91" i="1"/>
  <c r="H91" i="1"/>
  <c r="G90" i="1"/>
  <c r="F90" i="1"/>
  <c r="G89" i="1"/>
  <c r="F89" i="1"/>
  <c r="E88" i="1"/>
  <c r="G88" i="1" s="1"/>
  <c r="D88" i="1"/>
  <c r="C88" i="1"/>
  <c r="B88" i="1"/>
  <c r="G87" i="1"/>
  <c r="F87" i="1"/>
  <c r="G86" i="1"/>
  <c r="F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Q84" i="1" s="1"/>
  <c r="P85" i="1"/>
  <c r="O85" i="1"/>
  <c r="M85" i="1"/>
  <c r="L85" i="1"/>
  <c r="K85" i="1"/>
  <c r="K84" i="1" s="1"/>
  <c r="J85" i="1"/>
  <c r="I85" i="1"/>
  <c r="H85" i="1"/>
  <c r="D85" i="1"/>
  <c r="C85" i="1"/>
  <c r="C84" i="1" s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N84" i="1"/>
  <c r="M84" i="1"/>
  <c r="J84" i="1"/>
  <c r="I84" i="1"/>
  <c r="H84" i="1"/>
  <c r="D84" i="1"/>
  <c r="B84" i="1"/>
  <c r="G83" i="1"/>
  <c r="F83" i="1"/>
  <c r="G82" i="1"/>
  <c r="F82" i="1"/>
  <c r="E81" i="1"/>
  <c r="D81" i="1"/>
  <c r="D95" i="1" s="1"/>
  <c r="C81" i="1"/>
  <c r="C78" i="1" s="1"/>
  <c r="C77" i="1" s="1"/>
  <c r="B81" i="1"/>
  <c r="B95" i="1" s="1"/>
  <c r="G80" i="1"/>
  <c r="F80" i="1"/>
  <c r="G79" i="1"/>
  <c r="F79" i="1"/>
  <c r="AD78" i="1"/>
  <c r="AB78" i="1"/>
  <c r="Z78" i="1"/>
  <c r="X78" i="1"/>
  <c r="W78" i="1"/>
  <c r="V78" i="1"/>
  <c r="U78" i="1"/>
  <c r="U77" i="1" s="1"/>
  <c r="T78" i="1"/>
  <c r="S78" i="1"/>
  <c r="R78" i="1"/>
  <c r="Q78" i="1"/>
  <c r="Q77" i="1" s="1"/>
  <c r="P78" i="1"/>
  <c r="O78" i="1"/>
  <c r="N78" i="1"/>
  <c r="M78" i="1"/>
  <c r="M77" i="1" s="1"/>
  <c r="L78" i="1"/>
  <c r="K78" i="1"/>
  <c r="J78" i="1"/>
  <c r="I78" i="1"/>
  <c r="I77" i="1" s="1"/>
  <c r="H78" i="1"/>
  <c r="D78" i="1"/>
  <c r="D77" i="1" s="1"/>
  <c r="B78" i="1"/>
  <c r="W77" i="1"/>
  <c r="V77" i="1"/>
  <c r="T77" i="1"/>
  <c r="S77" i="1"/>
  <c r="R77" i="1"/>
  <c r="P77" i="1"/>
  <c r="O77" i="1"/>
  <c r="K77" i="1"/>
  <c r="B77" i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R109" i="1" s="1"/>
  <c r="P74" i="1"/>
  <c r="P109" i="1" s="1"/>
  <c r="N74" i="1"/>
  <c r="N109" i="1" s="1"/>
  <c r="L74" i="1"/>
  <c r="L109" i="1" s="1"/>
  <c r="J74" i="1"/>
  <c r="J109" i="1" s="1"/>
  <c r="E74" i="1"/>
  <c r="D74" i="1"/>
  <c r="D109" i="1" s="1"/>
  <c r="C74" i="1"/>
  <c r="G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T108" i="1" s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B108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D106" i="1" s="1"/>
  <c r="AB71" i="1"/>
  <c r="AB106" i="1" s="1"/>
  <c r="Z71" i="1"/>
  <c r="Z106" i="1" s="1"/>
  <c r="X71" i="1"/>
  <c r="X106" i="1" s="1"/>
  <c r="V71" i="1"/>
  <c r="V106" i="1" s="1"/>
  <c r="T71" i="1"/>
  <c r="T106" i="1" s="1"/>
  <c r="R71" i="1"/>
  <c r="R106" i="1" s="1"/>
  <c r="P71" i="1"/>
  <c r="P106" i="1" s="1"/>
  <c r="N71" i="1"/>
  <c r="N106" i="1" s="1"/>
  <c r="L71" i="1"/>
  <c r="L106" i="1" s="1"/>
  <c r="J71" i="1"/>
  <c r="J106" i="1" s="1"/>
  <c r="E71" i="1"/>
  <c r="F71" i="1" s="1"/>
  <c r="D71" i="1"/>
  <c r="D106" i="1" s="1"/>
  <c r="C71" i="1"/>
  <c r="G71" i="1" s="1"/>
  <c r="B71" i="1"/>
  <c r="B106" i="1" s="1"/>
  <c r="AD70" i="1"/>
  <c r="AD105" i="1" s="1"/>
  <c r="AB70" i="1"/>
  <c r="AB105" i="1" s="1"/>
  <c r="Z70" i="1"/>
  <c r="Z105" i="1" s="1"/>
  <c r="X70" i="1"/>
  <c r="X105" i="1" s="1"/>
  <c r="V70" i="1"/>
  <c r="V105" i="1" s="1"/>
  <c r="T70" i="1"/>
  <c r="T105" i="1" s="1"/>
  <c r="R70" i="1"/>
  <c r="R105" i="1" s="1"/>
  <c r="P70" i="1"/>
  <c r="P105" i="1" s="1"/>
  <c r="N70" i="1"/>
  <c r="N105" i="1" s="1"/>
  <c r="L70" i="1"/>
  <c r="L105" i="1" s="1"/>
  <c r="J70" i="1"/>
  <c r="J105" i="1" s="1"/>
  <c r="E70" i="1"/>
  <c r="G70" i="1" s="1"/>
  <c r="D70" i="1"/>
  <c r="D105" i="1" s="1"/>
  <c r="C70" i="1"/>
  <c r="C105" i="1" s="1"/>
  <c r="B70" i="1"/>
  <c r="B105" i="1" s="1"/>
  <c r="AE69" i="1"/>
  <c r="AE68" i="1" s="1"/>
  <c r="AD69" i="1"/>
  <c r="AC69" i="1"/>
  <c r="AB69" i="1"/>
  <c r="AA69" i="1"/>
  <c r="AA68" i="1" s="1"/>
  <c r="Z69" i="1"/>
  <c r="Y69" i="1"/>
  <c r="X69" i="1"/>
  <c r="W69" i="1"/>
  <c r="W68" i="1" s="1"/>
  <c r="V69" i="1"/>
  <c r="U69" i="1"/>
  <c r="T69" i="1"/>
  <c r="S69" i="1"/>
  <c r="S68" i="1" s="1"/>
  <c r="R69" i="1"/>
  <c r="R68" i="1" s="1"/>
  <c r="Q69" i="1"/>
  <c r="P69" i="1"/>
  <c r="O69" i="1"/>
  <c r="O68" i="1" s="1"/>
  <c r="N69" i="1"/>
  <c r="N68" i="1" s="1"/>
  <c r="M69" i="1"/>
  <c r="L69" i="1"/>
  <c r="K69" i="1"/>
  <c r="K68" i="1" s="1"/>
  <c r="J69" i="1"/>
  <c r="J68" i="1" s="1"/>
  <c r="I69" i="1"/>
  <c r="H69" i="1"/>
  <c r="C69" i="1"/>
  <c r="C68" i="1" s="1"/>
  <c r="AD68" i="1"/>
  <c r="AC68" i="1"/>
  <c r="AB68" i="1"/>
  <c r="Z68" i="1"/>
  <c r="Y68" i="1"/>
  <c r="X68" i="1"/>
  <c r="V68" i="1"/>
  <c r="U68" i="1"/>
  <c r="T68" i="1"/>
  <c r="Q68" i="1"/>
  <c r="P68" i="1"/>
  <c r="M68" i="1"/>
  <c r="L68" i="1"/>
  <c r="I68" i="1"/>
  <c r="H68" i="1"/>
  <c r="E67" i="1"/>
  <c r="C67" i="1"/>
  <c r="G67" i="1" s="1"/>
  <c r="B67" i="1"/>
  <c r="B74" i="1" s="1"/>
  <c r="B109" i="1" s="1"/>
  <c r="G66" i="1"/>
  <c r="F66" i="1"/>
  <c r="E65" i="1"/>
  <c r="F65" i="1" s="1"/>
  <c r="C65" i="1"/>
  <c r="G65" i="1" s="1"/>
  <c r="B65" i="1"/>
  <c r="B62" i="1" s="1"/>
  <c r="B61" i="1" s="1"/>
  <c r="G64" i="1"/>
  <c r="F64" i="1"/>
  <c r="G63" i="1"/>
  <c r="F63" i="1"/>
  <c r="AE62" i="1"/>
  <c r="AD62" i="1"/>
  <c r="AC62" i="1"/>
  <c r="AC61" i="1" s="1"/>
  <c r="AB62" i="1"/>
  <c r="AB61" i="1" s="1"/>
  <c r="AA62" i="1"/>
  <c r="Z62" i="1"/>
  <c r="Y62" i="1"/>
  <c r="Y61" i="1" s="1"/>
  <c r="X62" i="1"/>
  <c r="X61" i="1" s="1"/>
  <c r="W62" i="1"/>
  <c r="V62" i="1"/>
  <c r="U62" i="1"/>
  <c r="U61" i="1" s="1"/>
  <c r="T62" i="1"/>
  <c r="T61" i="1" s="1"/>
  <c r="S62" i="1"/>
  <c r="R62" i="1"/>
  <c r="Q62" i="1"/>
  <c r="Q61" i="1" s="1"/>
  <c r="P62" i="1"/>
  <c r="P61" i="1" s="1"/>
  <c r="O62" i="1"/>
  <c r="N62" i="1"/>
  <c r="M62" i="1"/>
  <c r="M61" i="1" s="1"/>
  <c r="L62" i="1"/>
  <c r="L61" i="1" s="1"/>
  <c r="K62" i="1"/>
  <c r="J62" i="1"/>
  <c r="I62" i="1"/>
  <c r="I61" i="1" s="1"/>
  <c r="H62" i="1"/>
  <c r="H61" i="1" s="1"/>
  <c r="E62" i="1"/>
  <c r="D62" i="1"/>
  <c r="D61" i="1" s="1"/>
  <c r="AE61" i="1"/>
  <c r="AD61" i="1"/>
  <c r="AA61" i="1"/>
  <c r="Z61" i="1"/>
  <c r="W61" i="1"/>
  <c r="V61" i="1"/>
  <c r="S61" i="1"/>
  <c r="R61" i="1"/>
  <c r="O61" i="1"/>
  <c r="N61" i="1"/>
  <c r="K61" i="1"/>
  <c r="J61" i="1"/>
  <c r="G60" i="1"/>
  <c r="F60" i="1"/>
  <c r="G59" i="1"/>
  <c r="F59" i="1"/>
  <c r="E58" i="1"/>
  <c r="G58" i="1" s="1"/>
  <c r="D58" i="1"/>
  <c r="C58" i="1"/>
  <c r="B58" i="1"/>
  <c r="G57" i="1"/>
  <c r="F57" i="1"/>
  <c r="G56" i="1"/>
  <c r="F56" i="1"/>
  <c r="AB55" i="1"/>
  <c r="D55" i="1"/>
  <c r="C55" i="1"/>
  <c r="B55" i="1"/>
  <c r="AD54" i="1"/>
  <c r="AB54" i="1"/>
  <c r="D54" i="1"/>
  <c r="C54" i="1"/>
  <c r="B54" i="1"/>
  <c r="G53" i="1"/>
  <c r="F53" i="1"/>
  <c r="G52" i="1"/>
  <c r="F52" i="1"/>
  <c r="E51" i="1"/>
  <c r="E72" i="1" s="1"/>
  <c r="D51" i="1"/>
  <c r="C51" i="1"/>
  <c r="C72" i="1" s="1"/>
  <c r="B51" i="1"/>
  <c r="B72" i="1" s="1"/>
  <c r="B69" i="1" s="1"/>
  <c r="B68" i="1" s="1"/>
  <c r="G50" i="1"/>
  <c r="F50" i="1"/>
  <c r="G49" i="1"/>
  <c r="F49" i="1"/>
  <c r="AE48" i="1"/>
  <c r="AE47" i="1" s="1"/>
  <c r="AD48" i="1"/>
  <c r="AC48" i="1"/>
  <c r="AB48" i="1"/>
  <c r="AB47" i="1" s="1"/>
  <c r="AA48" i="1"/>
  <c r="AA47" i="1" s="1"/>
  <c r="Z48" i="1"/>
  <c r="Y48" i="1"/>
  <c r="X48" i="1"/>
  <c r="X47" i="1" s="1"/>
  <c r="W48" i="1"/>
  <c r="W47" i="1" s="1"/>
  <c r="V48" i="1"/>
  <c r="U48" i="1"/>
  <c r="T48" i="1"/>
  <c r="T47" i="1" s="1"/>
  <c r="S48" i="1"/>
  <c r="S47" i="1" s="1"/>
  <c r="R48" i="1"/>
  <c r="Q48" i="1"/>
  <c r="P48" i="1"/>
  <c r="P47" i="1" s="1"/>
  <c r="O48" i="1"/>
  <c r="O47" i="1" s="1"/>
  <c r="N48" i="1"/>
  <c r="M48" i="1"/>
  <c r="L48" i="1"/>
  <c r="L47" i="1" s="1"/>
  <c r="K48" i="1"/>
  <c r="K47" i="1" s="1"/>
  <c r="J48" i="1"/>
  <c r="I48" i="1"/>
  <c r="H48" i="1"/>
  <c r="H47" i="1" s="1"/>
  <c r="D48" i="1"/>
  <c r="D47" i="1" s="1"/>
  <c r="C48" i="1"/>
  <c r="C47" i="1" s="1"/>
  <c r="AD47" i="1"/>
  <c r="AC47" i="1"/>
  <c r="Z47" i="1"/>
  <c r="Y47" i="1"/>
  <c r="V47" i="1"/>
  <c r="U47" i="1"/>
  <c r="R47" i="1"/>
  <c r="Q47" i="1"/>
  <c r="N47" i="1"/>
  <c r="M47" i="1"/>
  <c r="J47" i="1"/>
  <c r="I47" i="1"/>
  <c r="G44" i="1"/>
  <c r="F44" i="1"/>
  <c r="G43" i="1"/>
  <c r="F43" i="1"/>
  <c r="AE42" i="1"/>
  <c r="AE107" i="1" s="1"/>
  <c r="AE104" i="1" s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V107" i="1" s="1"/>
  <c r="V104" i="1" s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P42" i="1"/>
  <c r="P107" i="1" s="1"/>
  <c r="P104" i="1" s="1"/>
  <c r="O107" i="1"/>
  <c r="O104" i="1" s="1"/>
  <c r="N42" i="1"/>
  <c r="N107" i="1" s="1"/>
  <c r="N104" i="1" s="1"/>
  <c r="M42" i="1"/>
  <c r="L42" i="1"/>
  <c r="L107" i="1" s="1"/>
  <c r="L104" i="1" s="1"/>
  <c r="K42" i="1"/>
  <c r="K107" i="1" s="1"/>
  <c r="K104" i="1" s="1"/>
  <c r="J42" i="1"/>
  <c r="J107" i="1" s="1"/>
  <c r="J104" i="1" s="1"/>
  <c r="I42" i="1"/>
  <c r="I107" i="1" s="1"/>
  <c r="I104" i="1" s="1"/>
  <c r="H42" i="1"/>
  <c r="H107" i="1" s="1"/>
  <c r="H104" i="1" s="1"/>
  <c r="D42" i="1"/>
  <c r="D39" i="1" s="1"/>
  <c r="D38" i="1" s="1"/>
  <c r="C42" i="1"/>
  <c r="E41" i="1"/>
  <c r="G40" i="1"/>
  <c r="F40" i="1"/>
  <c r="AD39" i="1"/>
  <c r="AD38" i="1" s="1"/>
  <c r="AC39" i="1"/>
  <c r="Z39" i="1"/>
  <c r="Z38" i="1" s="1"/>
  <c r="Y39" i="1"/>
  <c r="V39" i="1"/>
  <c r="V38" i="1" s="1"/>
  <c r="U39" i="1"/>
  <c r="R39" i="1"/>
  <c r="R38" i="1" s="1"/>
  <c r="N39" i="1"/>
  <c r="N38" i="1" s="1"/>
  <c r="J39" i="1"/>
  <c r="J38" i="1" s="1"/>
  <c r="I39" i="1"/>
  <c r="AC38" i="1"/>
  <c r="Y38" i="1"/>
  <c r="U38" i="1"/>
  <c r="I38" i="1"/>
  <c r="G37" i="1"/>
  <c r="F37" i="1"/>
  <c r="G36" i="1"/>
  <c r="F36" i="1"/>
  <c r="G35" i="1"/>
  <c r="F35" i="1"/>
  <c r="E35" i="1"/>
  <c r="C35" i="1"/>
  <c r="B35" i="1"/>
  <c r="G34" i="1"/>
  <c r="F34" i="1"/>
  <c r="T33" i="1"/>
  <c r="G33" i="1"/>
  <c r="F33" i="1"/>
  <c r="B33" i="1"/>
  <c r="AE32" i="1"/>
  <c r="AD32" i="1"/>
  <c r="AD31" i="1" s="1"/>
  <c r="AC32" i="1"/>
  <c r="AC31" i="1" s="1"/>
  <c r="AB32" i="1"/>
  <c r="AA32" i="1"/>
  <c r="Z32" i="1"/>
  <c r="Z31" i="1" s="1"/>
  <c r="Y32" i="1"/>
  <c r="Y31" i="1" s="1"/>
  <c r="X32" i="1"/>
  <c r="W32" i="1"/>
  <c r="V32" i="1"/>
  <c r="V31" i="1" s="1"/>
  <c r="U32" i="1"/>
  <c r="U31" i="1" s="1"/>
  <c r="T32" i="1"/>
  <c r="S32" i="1"/>
  <c r="R32" i="1"/>
  <c r="R31" i="1" s="1"/>
  <c r="Q32" i="1"/>
  <c r="Q31" i="1" s="1"/>
  <c r="P32" i="1"/>
  <c r="O32" i="1"/>
  <c r="N32" i="1"/>
  <c r="N31" i="1" s="1"/>
  <c r="M32" i="1"/>
  <c r="M31" i="1" s="1"/>
  <c r="L32" i="1"/>
  <c r="K32" i="1"/>
  <c r="J32" i="1"/>
  <c r="J31" i="1" s="1"/>
  <c r="I32" i="1"/>
  <c r="I31" i="1" s="1"/>
  <c r="H32" i="1"/>
  <c r="E32" i="1"/>
  <c r="D32" i="1"/>
  <c r="C32" i="1"/>
  <c r="B32" i="1"/>
  <c r="B31" i="1" s="1"/>
  <c r="AE31" i="1"/>
  <c r="AB31" i="1"/>
  <c r="AA31" i="1"/>
  <c r="X31" i="1"/>
  <c r="W31" i="1"/>
  <c r="T31" i="1"/>
  <c r="S31" i="1"/>
  <c r="P31" i="1"/>
  <c r="O31" i="1"/>
  <c r="L31" i="1"/>
  <c r="K31" i="1"/>
  <c r="H31" i="1"/>
  <c r="D31" i="1"/>
  <c r="C31" i="1"/>
  <c r="G30" i="1"/>
  <c r="F30" i="1"/>
  <c r="G29" i="1"/>
  <c r="F29" i="1"/>
  <c r="E28" i="1"/>
  <c r="D28" i="1"/>
  <c r="C28" i="1"/>
  <c r="B28" i="1"/>
  <c r="B25" i="1" s="1"/>
  <c r="B24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D24" i="1" s="1"/>
  <c r="C25" i="1"/>
  <c r="C24" i="1" s="1"/>
  <c r="P24" i="1"/>
  <c r="E21" i="1"/>
  <c r="D21" i="1"/>
  <c r="C21" i="1"/>
  <c r="B21" i="1"/>
  <c r="AE18" i="1"/>
  <c r="AE17" i="1" s="1"/>
  <c r="AC18" i="1"/>
  <c r="AB18" i="1"/>
  <c r="AA18" i="1"/>
  <c r="AA17" i="1" s="1"/>
  <c r="Z18" i="1"/>
  <c r="Z17" i="1" s="1"/>
  <c r="Y18" i="1"/>
  <c r="X18" i="1"/>
  <c r="W18" i="1"/>
  <c r="W17" i="1" s="1"/>
  <c r="V18" i="1"/>
  <c r="V17" i="1" s="1"/>
  <c r="U18" i="1"/>
  <c r="T18" i="1"/>
  <c r="S18" i="1"/>
  <c r="S17" i="1" s="1"/>
  <c r="R18" i="1"/>
  <c r="R17" i="1" s="1"/>
  <c r="Q18" i="1"/>
  <c r="P18" i="1"/>
  <c r="O18" i="1"/>
  <c r="O17" i="1" s="1"/>
  <c r="N18" i="1"/>
  <c r="N17" i="1" s="1"/>
  <c r="M18" i="1"/>
  <c r="L18" i="1"/>
  <c r="K18" i="1"/>
  <c r="J18" i="1"/>
  <c r="J17" i="1" s="1"/>
  <c r="I18" i="1"/>
  <c r="H18" i="1"/>
  <c r="D18" i="1"/>
  <c r="C18" i="1"/>
  <c r="B18" i="1"/>
  <c r="B17" i="1" s="1"/>
  <c r="AD17" i="1"/>
  <c r="AC17" i="1"/>
  <c r="AB17" i="1"/>
  <c r="Y17" i="1"/>
  <c r="X17" i="1"/>
  <c r="T17" i="1"/>
  <c r="Q17" i="1"/>
  <c r="P17" i="1"/>
  <c r="M17" i="1"/>
  <c r="L17" i="1"/>
  <c r="K17" i="1"/>
  <c r="I17" i="1"/>
  <c r="H17" i="1"/>
  <c r="D17" i="1"/>
  <c r="C17" i="1"/>
  <c r="E14" i="1"/>
  <c r="F14" i="1" s="1"/>
  <c r="D14" i="1"/>
  <c r="C14" i="1"/>
  <c r="B14" i="1"/>
  <c r="AE11" i="1"/>
  <c r="AE10" i="1" s="1"/>
  <c r="AD11" i="1"/>
  <c r="AC11" i="1"/>
  <c r="AB11" i="1"/>
  <c r="AB10" i="1" s="1"/>
  <c r="AA11" i="1"/>
  <c r="AA10" i="1" s="1"/>
  <c r="Z11" i="1"/>
  <c r="Y11" i="1"/>
  <c r="X11" i="1"/>
  <c r="X10" i="1" s="1"/>
  <c r="W11" i="1"/>
  <c r="W10" i="1" s="1"/>
  <c r="V11" i="1"/>
  <c r="U11" i="1"/>
  <c r="T11" i="1"/>
  <c r="T10" i="1" s="1"/>
  <c r="S11" i="1"/>
  <c r="S10" i="1" s="1"/>
  <c r="R11" i="1"/>
  <c r="Q11" i="1"/>
  <c r="P11" i="1"/>
  <c r="P10" i="1" s="1"/>
  <c r="O11" i="1"/>
  <c r="O10" i="1" s="1"/>
  <c r="N11" i="1"/>
  <c r="M11" i="1"/>
  <c r="L11" i="1"/>
  <c r="L10" i="1" s="1"/>
  <c r="K11" i="1"/>
  <c r="K10" i="1" s="1"/>
  <c r="J11" i="1"/>
  <c r="I11" i="1"/>
  <c r="H11" i="1"/>
  <c r="H10" i="1" s="1"/>
  <c r="D11" i="1"/>
  <c r="C11" i="1"/>
  <c r="AD10" i="1"/>
  <c r="AC10" i="1"/>
  <c r="Z10" i="1"/>
  <c r="Y10" i="1"/>
  <c r="V10" i="1"/>
  <c r="U10" i="1"/>
  <c r="R10" i="1"/>
  <c r="Q10" i="1"/>
  <c r="N10" i="1"/>
  <c r="M10" i="1"/>
  <c r="J10" i="1"/>
  <c r="I10" i="1"/>
  <c r="E10" i="1"/>
  <c r="G10" i="1" s="1"/>
  <c r="C10" i="1"/>
  <c r="M107" i="1" l="1"/>
  <c r="M104" i="1" s="1"/>
  <c r="M39" i="1"/>
  <c r="M38" i="1" s="1"/>
  <c r="E85" i="1"/>
  <c r="E84" i="1" s="1"/>
  <c r="G84" i="1" s="1"/>
  <c r="E95" i="1"/>
  <c r="E92" i="1" s="1"/>
  <c r="Q107" i="1"/>
  <c r="Q104" i="1" s="1"/>
  <c r="E78" i="1"/>
  <c r="F78" i="1" s="1"/>
  <c r="Q39" i="1"/>
  <c r="Q38" i="1" s="1"/>
  <c r="G32" i="1"/>
  <c r="E31" i="1"/>
  <c r="F32" i="1"/>
  <c r="B42" i="1"/>
  <c r="B11" i="1"/>
  <c r="B10" i="1" s="1"/>
  <c r="F10" i="1" s="1"/>
  <c r="F28" i="1"/>
  <c r="G28" i="1"/>
  <c r="E25" i="1"/>
  <c r="E106" i="1"/>
  <c r="G41" i="1"/>
  <c r="F41" i="1"/>
  <c r="G62" i="1"/>
  <c r="E18" i="1"/>
  <c r="F21" i="1"/>
  <c r="E42" i="1"/>
  <c r="G21" i="1"/>
  <c r="G14" i="1"/>
  <c r="E11" i="1"/>
  <c r="C39" i="1"/>
  <c r="C38" i="1" s="1"/>
  <c r="O39" i="1"/>
  <c r="O38" i="1" s="1"/>
  <c r="W39" i="1"/>
  <c r="W38" i="1" s="1"/>
  <c r="AA39" i="1"/>
  <c r="AA38" i="1" s="1"/>
  <c r="AE39" i="1"/>
  <c r="AE38" i="1" s="1"/>
  <c r="F51" i="1"/>
  <c r="H39" i="1"/>
  <c r="H38" i="1" s="1"/>
  <c r="L39" i="1"/>
  <c r="L38" i="1" s="1"/>
  <c r="P39" i="1"/>
  <c r="P38" i="1" s="1"/>
  <c r="T39" i="1"/>
  <c r="T38" i="1" s="1"/>
  <c r="X39" i="1"/>
  <c r="X38" i="1" s="1"/>
  <c r="AB39" i="1"/>
  <c r="AB38" i="1" s="1"/>
  <c r="E48" i="1"/>
  <c r="G51" i="1"/>
  <c r="E55" i="1"/>
  <c r="F58" i="1"/>
  <c r="F62" i="1"/>
  <c r="F67" i="1"/>
  <c r="F74" i="1"/>
  <c r="F95" i="1"/>
  <c r="I101" i="1"/>
  <c r="I98" i="1" s="1"/>
  <c r="M101" i="1"/>
  <c r="M98" i="1" s="1"/>
  <c r="Q101" i="1"/>
  <c r="Q98" i="1" s="1"/>
  <c r="U101" i="1"/>
  <c r="U98" i="1" s="1"/>
  <c r="Y101" i="1"/>
  <c r="Y98" i="1" s="1"/>
  <c r="AC101" i="1"/>
  <c r="AC98" i="1" s="1"/>
  <c r="K39" i="1"/>
  <c r="K38" i="1" s="1"/>
  <c r="B48" i="1"/>
  <c r="B47" i="1" s="1"/>
  <c r="D72" i="1"/>
  <c r="D69" i="1" s="1"/>
  <c r="D68" i="1" s="1"/>
  <c r="E61" i="1"/>
  <c r="C62" i="1"/>
  <c r="C61" i="1" s="1"/>
  <c r="B101" i="1"/>
  <c r="B98" i="1" s="1"/>
  <c r="B92" i="1"/>
  <c r="B91" i="1" s="1"/>
  <c r="J101" i="1"/>
  <c r="J98" i="1" s="1"/>
  <c r="N101" i="1"/>
  <c r="N98" i="1" s="1"/>
  <c r="R101" i="1"/>
  <c r="R98" i="1" s="1"/>
  <c r="V101" i="1"/>
  <c r="V98" i="1" s="1"/>
  <c r="Z101" i="1"/>
  <c r="Z98" i="1" s="1"/>
  <c r="AD101" i="1"/>
  <c r="AD98" i="1" s="1"/>
  <c r="F72" i="1"/>
  <c r="E69" i="1"/>
  <c r="G72" i="1"/>
  <c r="F108" i="1"/>
  <c r="G108" i="1"/>
  <c r="K101" i="1"/>
  <c r="K98" i="1" s="1"/>
  <c r="O101" i="1"/>
  <c r="O98" i="1" s="1"/>
  <c r="S101" i="1"/>
  <c r="S98" i="1" s="1"/>
  <c r="W101" i="1"/>
  <c r="W98" i="1" s="1"/>
  <c r="AA101" i="1"/>
  <c r="AA98" i="1" s="1"/>
  <c r="AE101" i="1"/>
  <c r="AE98" i="1" s="1"/>
  <c r="S39" i="1"/>
  <c r="S38" i="1" s="1"/>
  <c r="D101" i="1"/>
  <c r="D98" i="1" s="1"/>
  <c r="D92" i="1"/>
  <c r="D91" i="1" s="1"/>
  <c r="H101" i="1"/>
  <c r="H98" i="1" s="1"/>
  <c r="L101" i="1"/>
  <c r="L98" i="1" s="1"/>
  <c r="P101" i="1"/>
  <c r="P98" i="1" s="1"/>
  <c r="T101" i="1"/>
  <c r="T98" i="1" s="1"/>
  <c r="X101" i="1"/>
  <c r="X98" i="1" s="1"/>
  <c r="AB101" i="1"/>
  <c r="AB98" i="1" s="1"/>
  <c r="G81" i="1"/>
  <c r="C95" i="1"/>
  <c r="G97" i="1"/>
  <c r="E100" i="1"/>
  <c r="E105" i="1"/>
  <c r="C106" i="1"/>
  <c r="E109" i="1"/>
  <c r="F70" i="1"/>
  <c r="F73" i="1"/>
  <c r="F84" i="1"/>
  <c r="G85" i="1"/>
  <c r="F88" i="1"/>
  <c r="F94" i="1"/>
  <c r="F96" i="1"/>
  <c r="H106" i="1"/>
  <c r="G73" i="1"/>
  <c r="C109" i="1"/>
  <c r="F81" i="1"/>
  <c r="E101" i="1" l="1"/>
  <c r="F85" i="1"/>
  <c r="G78" i="1"/>
  <c r="E77" i="1"/>
  <c r="F77" i="1" s="1"/>
  <c r="C101" i="1"/>
  <c r="C98" i="1" s="1"/>
  <c r="C92" i="1"/>
  <c r="C91" i="1" s="1"/>
  <c r="G100" i="1"/>
  <c r="F100" i="1"/>
  <c r="D107" i="1"/>
  <c r="D104" i="1" s="1"/>
  <c r="G92" i="1"/>
  <c r="E91" i="1"/>
  <c r="F92" i="1"/>
  <c r="C107" i="1"/>
  <c r="C104" i="1" s="1"/>
  <c r="E107" i="1"/>
  <c r="F42" i="1"/>
  <c r="E39" i="1"/>
  <c r="G42" i="1"/>
  <c r="G105" i="1"/>
  <c r="F105" i="1"/>
  <c r="G109" i="1"/>
  <c r="F109" i="1"/>
  <c r="G61" i="1"/>
  <c r="F61" i="1"/>
  <c r="G95" i="1"/>
  <c r="G55" i="1"/>
  <c r="F55" i="1"/>
  <c r="E54" i="1"/>
  <c r="F11" i="1"/>
  <c r="G11" i="1"/>
  <c r="F69" i="1"/>
  <c r="G69" i="1"/>
  <c r="E68" i="1"/>
  <c r="G101" i="1"/>
  <c r="F101" i="1"/>
  <c r="E98" i="1"/>
  <c r="E17" i="1"/>
  <c r="G18" i="1"/>
  <c r="G17" i="1" s="1"/>
  <c r="F18" i="1"/>
  <c r="F17" i="1" s="1"/>
  <c r="F106" i="1"/>
  <c r="G106" i="1"/>
  <c r="F31" i="1"/>
  <c r="G31" i="1"/>
  <c r="G48" i="1"/>
  <c r="E47" i="1"/>
  <c r="F48" i="1"/>
  <c r="F25" i="1"/>
  <c r="F24" i="1" s="1"/>
  <c r="E24" i="1"/>
  <c r="G25" i="1"/>
  <c r="G24" i="1" s="1"/>
  <c r="B107" i="1"/>
  <c r="B104" i="1" s="1"/>
  <c r="B39" i="1"/>
  <c r="B38" i="1" s="1"/>
  <c r="G77" i="1" l="1"/>
  <c r="G39" i="1"/>
  <c r="E38" i="1"/>
  <c r="F39" i="1"/>
  <c r="F91" i="1"/>
  <c r="G91" i="1"/>
  <c r="F47" i="1"/>
  <c r="G47" i="1"/>
  <c r="G68" i="1"/>
  <c r="F68" i="1"/>
  <c r="G107" i="1"/>
  <c r="E104" i="1"/>
  <c r="F107" i="1"/>
  <c r="G98" i="1"/>
  <c r="F98" i="1"/>
  <c r="G54" i="1"/>
  <c r="F54" i="1"/>
  <c r="F104" i="1" l="1"/>
  <c r="G104" i="1"/>
  <c r="G38" i="1"/>
  <c r="F38" i="1"/>
</calcChain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<sst xmlns="http://schemas.openxmlformats.org/spreadsheetml/2006/main" count="151" uniqueCount="50">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</sst>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3" fillId="0" borderId="0" xfId="0" applyFont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4" fillId="2" borderId="11" xfId="1" applyNumberFormat="1" applyFont="1" applyFill="1" applyBorder="1" applyAlignment="1" applyProtection="1">
      <alignment vertical="center" wrapText="1"/>
    </xf>
    <xf numFmtId="164" fontId="4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4" fillId="3" borderId="11" xfId="1" applyNumberFormat="1" applyFont="1" applyFill="1" applyBorder="1" applyAlignment="1" applyProtection="1">
      <alignment vertical="center" wrapText="1"/>
    </xf>
    <xf numFmtId="164" fontId="4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4" fillId="0" borderId="9" xfId="2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4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4" fillId="3" borderId="0" xfId="1" applyFont="1" applyFill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4" fillId="4" borderId="9" xfId="1" applyFont="1" applyFill="1" applyBorder="1" applyAlignment="1">
      <alignment horizontal="left" vertical="top" wrapText="1"/>
    </xf>
    <xf numFmtId="4" fontId="4" fillId="4" borderId="9" xfId="1" applyNumberFormat="1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70" zoomScaleNormal="7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3" sqref="F13"/>
    </sheetView>
  </sheetViews>
  <sheetFormatPr defaultColWidth="9.140625" defaultRowHeight="15" x14ac:dyDescent="0.2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/>
  </cols>
  <sheetData>
    <row r="1" spans="1:35" ht="15.75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87"/>
      <c r="AA1" s="87"/>
      <c r="AB1" s="87"/>
      <c r="AC1" s="87"/>
      <c r="AD1" s="87"/>
      <c r="AE1" s="6"/>
      <c r="AF1" s="3"/>
    </row>
    <row r="2" spans="1:35" ht="18.7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"/>
      <c r="AF2" s="9"/>
    </row>
    <row r="3" spans="1:35" ht="25.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5" x14ac:dyDescent="0.25">
      <c r="A4" s="89" t="s">
        <v>2</v>
      </c>
      <c r="B4" s="92" t="s">
        <v>3</v>
      </c>
      <c r="C4" s="92" t="s">
        <v>3</v>
      </c>
      <c r="D4" s="92" t="s">
        <v>4</v>
      </c>
      <c r="E4" s="94" t="s">
        <v>5</v>
      </c>
      <c r="F4" s="83" t="s">
        <v>6</v>
      </c>
      <c r="G4" s="84"/>
      <c r="H4" s="83" t="s">
        <v>7</v>
      </c>
      <c r="I4" s="84"/>
      <c r="J4" s="83" t="s">
        <v>8</v>
      </c>
      <c r="K4" s="84"/>
      <c r="L4" s="83" t="s">
        <v>9</v>
      </c>
      <c r="M4" s="84"/>
      <c r="N4" s="83" t="s">
        <v>10</v>
      </c>
      <c r="O4" s="84"/>
      <c r="P4" s="83" t="s">
        <v>11</v>
      </c>
      <c r="Q4" s="84"/>
      <c r="R4" s="83" t="s">
        <v>12</v>
      </c>
      <c r="S4" s="84"/>
      <c r="T4" s="83" t="s">
        <v>13</v>
      </c>
      <c r="U4" s="84"/>
      <c r="V4" s="83" t="s">
        <v>14</v>
      </c>
      <c r="W4" s="84"/>
      <c r="X4" s="83" t="s">
        <v>15</v>
      </c>
      <c r="Y4" s="84"/>
      <c r="Z4" s="83" t="s">
        <v>16</v>
      </c>
      <c r="AA4" s="84"/>
      <c r="AB4" s="83" t="s">
        <v>17</v>
      </c>
      <c r="AC4" s="84"/>
      <c r="AD4" s="83" t="s">
        <v>18</v>
      </c>
      <c r="AE4" s="84"/>
      <c r="AF4" s="96" t="s">
        <v>19</v>
      </c>
    </row>
    <row r="5" spans="1:35" ht="24.75" customHeight="1" x14ac:dyDescent="0.25">
      <c r="A5" s="90"/>
      <c r="B5" s="93"/>
      <c r="C5" s="93"/>
      <c r="D5" s="93"/>
      <c r="E5" s="95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85"/>
      <c r="AC5" s="86"/>
      <c r="AD5" s="85"/>
      <c r="AE5" s="86"/>
      <c r="AF5" s="97"/>
    </row>
    <row r="6" spans="1:35" ht="56.25" x14ac:dyDescent="0.25">
      <c r="A6" s="91"/>
      <c r="B6" s="13">
        <v>2023</v>
      </c>
      <c r="C6" s="14">
        <v>44986</v>
      </c>
      <c r="D6" s="14">
        <v>44986</v>
      </c>
      <c r="E6" s="14">
        <v>44986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98"/>
    </row>
    <row r="7" spans="1:35" ht="18.75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5" ht="20.25" x14ac:dyDescent="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5" ht="20.25" x14ac:dyDescent="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5" ht="56.25" x14ac:dyDescent="0.25">
      <c r="A10" s="33" t="s">
        <v>26</v>
      </c>
      <c r="B10" s="34">
        <f>B11</f>
        <v>706.90000000000009</v>
      </c>
      <c r="C10" s="34">
        <f>C12+C13+C14+C15+C16</f>
        <v>0</v>
      </c>
      <c r="D10" s="34">
        <v>0</v>
      </c>
      <c r="E10" s="34">
        <f>I10+K10+M10+O10+Q10+S10+U10+W10+Y10+AA10+AC10+AE10</f>
        <v>0</v>
      </c>
      <c r="F10" s="35">
        <f>IFERROR(E10/B10*100,0)</f>
        <v>0</v>
      </c>
      <c r="G10" s="35">
        <f>IFERROR(E10/C10*100,0)</f>
        <v>0</v>
      </c>
      <c r="H10" s="34">
        <f>H11</f>
        <v>0</v>
      </c>
      <c r="I10" s="34">
        <f>I11</f>
        <v>0</v>
      </c>
      <c r="J10" s="34">
        <f t="shared" ref="J10:AE10" si="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99.7</v>
      </c>
      <c r="S10" s="34">
        <f t="shared" si="0"/>
        <v>0</v>
      </c>
      <c r="T10" s="34">
        <f t="shared" si="0"/>
        <v>257.60000000000002</v>
      </c>
      <c r="U10" s="34">
        <f t="shared" si="0"/>
        <v>0</v>
      </c>
      <c r="V10" s="34">
        <f t="shared" si="0"/>
        <v>201.6</v>
      </c>
      <c r="W10" s="34">
        <f t="shared" si="0"/>
        <v>0</v>
      </c>
      <c r="X10" s="34">
        <f t="shared" si="0"/>
        <v>133.80000000000001</v>
      </c>
      <c r="Y10" s="34">
        <f t="shared" si="0"/>
        <v>0</v>
      </c>
      <c r="Z10" s="34">
        <f t="shared" si="0"/>
        <v>7.1</v>
      </c>
      <c r="AA10" s="34">
        <f t="shared" si="0"/>
        <v>0</v>
      </c>
      <c r="AB10" s="34">
        <f t="shared" si="0"/>
        <v>7.1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5" ht="18.75" x14ac:dyDescent="0.3">
      <c r="A11" s="37" t="s">
        <v>27</v>
      </c>
      <c r="B11" s="34">
        <f>B14</f>
        <v>706.90000000000009</v>
      </c>
      <c r="C11" s="34">
        <f>C14</f>
        <v>0</v>
      </c>
      <c r="D11" s="34">
        <f>D14</f>
        <v>0</v>
      </c>
      <c r="E11" s="34">
        <f>E14</f>
        <v>0</v>
      </c>
      <c r="F11" s="38">
        <f>IFERROR(E11/B11*100,0)</f>
        <v>0</v>
      </c>
      <c r="G11" s="38">
        <f>IFERROR(E11/C11*100,0)</f>
        <v>0</v>
      </c>
      <c r="H11" s="34">
        <f>H12+H13+H14+H16</f>
        <v>0</v>
      </c>
      <c r="I11" s="34">
        <f t="shared" ref="I11:AE11" si="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99.7</v>
      </c>
      <c r="S11" s="34">
        <f t="shared" si="1"/>
        <v>0</v>
      </c>
      <c r="T11" s="34">
        <f t="shared" si="1"/>
        <v>257.60000000000002</v>
      </c>
      <c r="U11" s="34">
        <f t="shared" si="1"/>
        <v>0</v>
      </c>
      <c r="V11" s="34">
        <f t="shared" si="1"/>
        <v>201.6</v>
      </c>
      <c r="W11" s="34">
        <f t="shared" si="1"/>
        <v>0</v>
      </c>
      <c r="X11" s="34">
        <f t="shared" si="1"/>
        <v>133.80000000000001</v>
      </c>
      <c r="Y11" s="34">
        <f t="shared" si="1"/>
        <v>0</v>
      </c>
      <c r="Z11" s="34">
        <f t="shared" si="1"/>
        <v>7.1</v>
      </c>
      <c r="AA11" s="34">
        <f t="shared" si="1"/>
        <v>0</v>
      </c>
      <c r="AB11" s="34">
        <f t="shared" si="1"/>
        <v>7.1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5" ht="18.75" x14ac:dyDescent="0.3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5" ht="37.5" x14ac:dyDescent="0.3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5" ht="18.75" x14ac:dyDescent="0.3">
      <c r="A14" s="42" t="s">
        <v>30</v>
      </c>
      <c r="B14" s="43">
        <f>H14+J14+L14+N14+P14+R14+T14+V14+X14+Z14+AB14+AD14</f>
        <v>706.90000000000009</v>
      </c>
      <c r="C14" s="43">
        <f>H14</f>
        <v>0</v>
      </c>
      <c r="D14" s="43">
        <f>H14</f>
        <v>0</v>
      </c>
      <c r="E14" s="43">
        <f>I14+K14+M14+O14+Q14+S14+U14+W14+Y14+AA14+AC14+AE14</f>
        <v>0</v>
      </c>
      <c r="F14" s="38">
        <f>IFERROR(E14/B14*100,0)</f>
        <v>0</v>
      </c>
      <c r="G14" s="38">
        <f>IFERROR(E14/C14*100,0)</f>
        <v>0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99.7</v>
      </c>
      <c r="S14" s="44"/>
      <c r="T14" s="44">
        <v>257.60000000000002</v>
      </c>
      <c r="U14" s="44">
        <v>0</v>
      </c>
      <c r="V14" s="44">
        <v>201.6</v>
      </c>
      <c r="W14" s="44">
        <v>0</v>
      </c>
      <c r="X14" s="44">
        <v>133.80000000000001</v>
      </c>
      <c r="Y14" s="44">
        <v>0</v>
      </c>
      <c r="Z14" s="44">
        <v>7.1</v>
      </c>
      <c r="AA14" s="44"/>
      <c r="AB14" s="44">
        <v>7.1</v>
      </c>
      <c r="AC14" s="44"/>
      <c r="AD14" s="44">
        <v>0</v>
      </c>
      <c r="AE14" s="44"/>
      <c r="AF14" s="36"/>
    </row>
    <row r="15" spans="1:35" ht="37.5" x14ac:dyDescent="0.3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5" ht="18.75" x14ac:dyDescent="0.3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 x14ac:dyDescent="0.3">
      <c r="A17" s="45" t="s">
        <v>33</v>
      </c>
      <c r="B17" s="46">
        <f>B18</f>
        <v>5317.1000000000013</v>
      </c>
      <c r="C17" s="46">
        <f t="shared" ref="C17:J17" si="2">C18</f>
        <v>2162.04</v>
      </c>
      <c r="D17" s="46">
        <f t="shared" si="2"/>
        <v>2162.04</v>
      </c>
      <c r="E17" s="46">
        <f t="shared" si="2"/>
        <v>838.14</v>
      </c>
      <c r="F17" s="47">
        <f t="shared" si="2"/>
        <v>15.763103947640628</v>
      </c>
      <c r="G17" s="47">
        <f t="shared" si="2"/>
        <v>38.76616528833879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t="shared" ref="L17:AE17" si="3">L18</f>
        <v>441.3</v>
      </c>
      <c r="M17" s="47">
        <f t="shared" si="3"/>
        <v>0</v>
      </c>
      <c r="N17" s="47">
        <f t="shared" si="3"/>
        <v>441.3</v>
      </c>
      <c r="O17" s="47">
        <f t="shared" si="3"/>
        <v>0</v>
      </c>
      <c r="P17" s="47">
        <f t="shared" si="3"/>
        <v>441.3</v>
      </c>
      <c r="Q17" s="47">
        <f t="shared" si="3"/>
        <v>0</v>
      </c>
      <c r="R17" s="47">
        <f t="shared" si="3"/>
        <v>441.3</v>
      </c>
      <c r="S17" s="47">
        <f t="shared" si="3"/>
        <v>0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0</v>
      </c>
      <c r="X17" s="47">
        <f t="shared" si="3"/>
        <v>441.31</v>
      </c>
      <c r="Y17" s="47">
        <f t="shared" si="3"/>
        <v>0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 x14ac:dyDescent="0.3">
      <c r="A18" s="37" t="s">
        <v>27</v>
      </c>
      <c r="B18" s="46">
        <f>B21</f>
        <v>5317.1000000000013</v>
      </c>
      <c r="C18" s="46">
        <f>C21</f>
        <v>2162.04</v>
      </c>
      <c r="D18" s="46">
        <f>D21</f>
        <v>2162.04</v>
      </c>
      <c r="E18" s="46">
        <f>E21</f>
        <v>838.14</v>
      </c>
      <c r="F18" s="47">
        <f>E18/B18*100</f>
        <v>15.763103947640628</v>
      </c>
      <c r="G18" s="47">
        <f>E18/C18*100</f>
        <v>38.76616528833879</v>
      </c>
      <c r="H18" s="47">
        <f>H21</f>
        <v>396.84</v>
      </c>
      <c r="I18" s="47">
        <f t="shared" ref="I18:AE18" si="4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0</v>
      </c>
      <c r="N18" s="47">
        <f t="shared" si="4"/>
        <v>441.3</v>
      </c>
      <c r="O18" s="47">
        <f t="shared" si="4"/>
        <v>0</v>
      </c>
      <c r="P18" s="47">
        <f t="shared" si="4"/>
        <v>441.3</v>
      </c>
      <c r="Q18" s="47">
        <f t="shared" si="4"/>
        <v>0</v>
      </c>
      <c r="R18" s="47">
        <f t="shared" si="4"/>
        <v>441.3</v>
      </c>
      <c r="S18" s="47">
        <f t="shared" si="4"/>
        <v>0</v>
      </c>
      <c r="T18" s="47">
        <f t="shared" si="4"/>
        <v>441.3</v>
      </c>
      <c r="U18" s="47">
        <f t="shared" si="4"/>
        <v>0</v>
      </c>
      <c r="V18" s="47">
        <f t="shared" si="4"/>
        <v>441.31</v>
      </c>
      <c r="W18" s="47">
        <f t="shared" si="4"/>
        <v>0</v>
      </c>
      <c r="X18" s="47">
        <f t="shared" si="4"/>
        <v>441.31</v>
      </c>
      <c r="Y18" s="47">
        <f t="shared" si="4"/>
        <v>0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 x14ac:dyDescent="0.3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 x14ac:dyDescent="0.3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 x14ac:dyDescent="0.3">
      <c r="A21" s="39" t="s">
        <v>30</v>
      </c>
      <c r="B21" s="48">
        <f>H21+J21+L21+N21+P21+R21+T21+V21+X21+Z21+AB21+AD21</f>
        <v>5317.1000000000013</v>
      </c>
      <c r="C21" s="48">
        <f>H21+J21+L21+N21+P21</f>
        <v>2162.04</v>
      </c>
      <c r="D21" s="43">
        <f>H21+J21+L21+N21+P21</f>
        <v>2162.04</v>
      </c>
      <c r="E21" s="48">
        <f>I21+K21+M21+O21+Q21+S21+U21+W21+Y21+AA21+AC21+AE21</f>
        <v>838.14</v>
      </c>
      <c r="F21" s="43">
        <f>E21/B21*100</f>
        <v>15.763103947640628</v>
      </c>
      <c r="G21" s="43">
        <f>E21/C21*100</f>
        <v>38.76616528833879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/>
      <c r="N21" s="49">
        <v>441.3</v>
      </c>
      <c r="O21" s="49"/>
      <c r="P21" s="49">
        <v>441.3</v>
      </c>
      <c r="Q21" s="49"/>
      <c r="R21" s="49">
        <v>441.3</v>
      </c>
      <c r="S21" s="49"/>
      <c r="T21" s="49">
        <v>441.3</v>
      </c>
      <c r="U21" s="49">
        <v>0</v>
      </c>
      <c r="V21" s="49">
        <v>441.31</v>
      </c>
      <c r="W21" s="49">
        <v>0</v>
      </c>
      <c r="X21" s="49">
        <v>441.31</v>
      </c>
      <c r="Y21" s="49">
        <v>0</v>
      </c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 x14ac:dyDescent="0.3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 x14ac:dyDescent="0.3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 x14ac:dyDescent="0.25">
      <c r="A24" s="33" t="s">
        <v>35</v>
      </c>
      <c r="B24" s="50">
        <f t="shared" ref="B24:G24" si="5">B25</f>
        <v>129.19999999999999</v>
      </c>
      <c r="C24" s="50">
        <f t="shared" si="5"/>
        <v>0</v>
      </c>
      <c r="D24" s="47">
        <f t="shared" si="5"/>
        <v>0</v>
      </c>
      <c r="E24" s="47">
        <f t="shared" si="5"/>
        <v>0</v>
      </c>
      <c r="F24" s="47">
        <f t="shared" si="5"/>
        <v>0</v>
      </c>
      <c r="G24" s="47" t="e">
        <f t="shared" si="5"/>
        <v>#DIV/0!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129.19999999999999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 x14ac:dyDescent="0.3">
      <c r="A25" s="37" t="s">
        <v>27</v>
      </c>
      <c r="B25" s="52">
        <f>B28</f>
        <v>129.19999999999999</v>
      </c>
      <c r="C25" s="52">
        <f>C28</f>
        <v>0</v>
      </c>
      <c r="D25" s="52">
        <f>D28</f>
        <v>0</v>
      </c>
      <c r="E25" s="52">
        <f>E28</f>
        <v>0</v>
      </c>
      <c r="F25" s="52">
        <f>E25/B25*100</f>
        <v>0</v>
      </c>
      <c r="G25" s="52" t="e">
        <f>E25/C25*100</f>
        <v>#DIV/0!</v>
      </c>
      <c r="H25" s="53">
        <f>H28</f>
        <v>0</v>
      </c>
      <c r="I25" s="53">
        <f>I28</f>
        <v>0</v>
      </c>
      <c r="J25" s="53">
        <f t="shared" ref="J25:AE25" si="6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129.19999999999999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0</v>
      </c>
      <c r="AE25" s="53">
        <f t="shared" si="6"/>
        <v>0</v>
      </c>
      <c r="AF25" s="36"/>
    </row>
    <row r="26" spans="1:32" ht="18.75" x14ac:dyDescent="0.3">
      <c r="A26" s="39" t="s">
        <v>28</v>
      </c>
      <c r="B26" s="40">
        <v>0</v>
      </c>
      <c r="C26" s="40"/>
      <c r="D26" s="40"/>
      <c r="E26" s="40"/>
      <c r="F26" s="38">
        <f t="shared" ref="F26:F74" si="7">IFERROR(E26/B26*100,0)</f>
        <v>0</v>
      </c>
      <c r="G26" s="38">
        <f t="shared" ref="G26:G74" si="8">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 x14ac:dyDescent="0.3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 x14ac:dyDescent="0.3">
      <c r="A28" s="39" t="s">
        <v>30</v>
      </c>
      <c r="B28" s="50">
        <f>H28+J28+L28+N28+P28+R28+T28+V28+X28+Z28+AB28+AD28</f>
        <v>129.19999999999999</v>
      </c>
      <c r="C28" s="48">
        <f>H28+J28</f>
        <v>0</v>
      </c>
      <c r="D28" s="48">
        <f>H28+J28</f>
        <v>0</v>
      </c>
      <c r="E28" s="50">
        <f>I28+K28+M28+O28+Q28+S28+U28+W28+Y28+AA28+AC28+AE28</f>
        <v>0</v>
      </c>
      <c r="F28" s="38">
        <f t="shared" si="7"/>
        <v>0</v>
      </c>
      <c r="G28" s="38">
        <f t="shared" si="8"/>
        <v>0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129.19999999999999</v>
      </c>
      <c r="Q28" s="51"/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0</v>
      </c>
      <c r="AE28" s="51"/>
      <c r="AF28" s="54"/>
    </row>
    <row r="29" spans="1:32" ht="37.5" x14ac:dyDescent="0.3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 x14ac:dyDescent="0.3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 x14ac:dyDescent="0.3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t="shared" ref="I31:AE31" si="9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 x14ac:dyDescent="0.3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t="shared" ref="H32:AE32" si="10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 x14ac:dyDescent="0.3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 x14ac:dyDescent="0.3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 x14ac:dyDescent="0.3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 x14ac:dyDescent="0.3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 x14ac:dyDescent="0.3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 x14ac:dyDescent="0.3">
      <c r="A38" s="55" t="s">
        <v>37</v>
      </c>
      <c r="B38" s="34">
        <f>B39</f>
        <v>6253.2000000000016</v>
      </c>
      <c r="C38" s="52">
        <f>C39</f>
        <v>2162.04</v>
      </c>
      <c r="D38" s="52">
        <f>D39</f>
        <v>2162.04</v>
      </c>
      <c r="E38" s="52">
        <f>E39</f>
        <v>838.14</v>
      </c>
      <c r="F38" s="35">
        <f t="shared" si="7"/>
        <v>13.403377470734981</v>
      </c>
      <c r="G38" s="35">
        <f t="shared" si="8"/>
        <v>38.76616528833879</v>
      </c>
      <c r="H38" s="53">
        <f>H39</f>
        <v>396.84</v>
      </c>
      <c r="I38" s="53">
        <f t="shared" ref="I38:AE38" si="11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0</v>
      </c>
      <c r="N38" s="53">
        <f t="shared" si="11"/>
        <v>441.3</v>
      </c>
      <c r="O38" s="53">
        <f t="shared" si="11"/>
        <v>0</v>
      </c>
      <c r="P38" s="53">
        <f t="shared" si="11"/>
        <v>570.5</v>
      </c>
      <c r="Q38" s="53">
        <f t="shared" si="11"/>
        <v>0</v>
      </c>
      <c r="R38" s="53">
        <f t="shared" si="11"/>
        <v>541</v>
      </c>
      <c r="S38" s="53">
        <f t="shared" si="11"/>
        <v>0</v>
      </c>
      <c r="T38" s="53">
        <f t="shared" si="11"/>
        <v>698.90000000000009</v>
      </c>
      <c r="U38" s="53">
        <f t="shared" si="11"/>
        <v>0</v>
      </c>
      <c r="V38" s="53">
        <f t="shared" si="11"/>
        <v>642.91</v>
      </c>
      <c r="W38" s="53">
        <f t="shared" si="11"/>
        <v>0</v>
      </c>
      <c r="X38" s="53">
        <f t="shared" si="11"/>
        <v>575.11</v>
      </c>
      <c r="Y38" s="53">
        <f t="shared" si="11"/>
        <v>0</v>
      </c>
      <c r="Z38" s="53">
        <f t="shared" si="11"/>
        <v>448.41</v>
      </c>
      <c r="AA38" s="53">
        <f t="shared" si="11"/>
        <v>0</v>
      </c>
      <c r="AB38" s="53">
        <f t="shared" si="11"/>
        <v>548.41000000000008</v>
      </c>
      <c r="AC38" s="53">
        <f t="shared" si="11"/>
        <v>0</v>
      </c>
      <c r="AD38" s="53">
        <f t="shared" si="11"/>
        <v>507.22</v>
      </c>
      <c r="AE38" s="53">
        <f t="shared" si="11"/>
        <v>0</v>
      </c>
      <c r="AF38" s="36"/>
    </row>
    <row r="39" spans="1:32" ht="18.75" x14ac:dyDescent="0.3">
      <c r="A39" s="56" t="s">
        <v>27</v>
      </c>
      <c r="B39" s="57">
        <f>B42+B41</f>
        <v>6253.2000000000016</v>
      </c>
      <c r="C39" s="58">
        <f>C42</f>
        <v>2162.04</v>
      </c>
      <c r="D39" s="58">
        <f>D42</f>
        <v>2162.04</v>
      </c>
      <c r="E39" s="58">
        <f>E42+E41</f>
        <v>838.14</v>
      </c>
      <c r="F39" s="38">
        <f t="shared" si="7"/>
        <v>13.403377470734981</v>
      </c>
      <c r="G39" s="38">
        <f t="shared" si="8"/>
        <v>38.76616528833879</v>
      </c>
      <c r="H39" s="59">
        <f>H42+H41</f>
        <v>396.84</v>
      </c>
      <c r="I39" s="59">
        <f t="shared" ref="I39:AE39" si="12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0</v>
      </c>
      <c r="N39" s="59">
        <f>N42</f>
        <v>441.3</v>
      </c>
      <c r="O39" s="59">
        <f t="shared" si="12"/>
        <v>0</v>
      </c>
      <c r="P39" s="59">
        <f t="shared" si="12"/>
        <v>570.5</v>
      </c>
      <c r="Q39" s="59">
        <f t="shared" si="12"/>
        <v>0</v>
      </c>
      <c r="R39" s="59">
        <f t="shared" si="12"/>
        <v>541</v>
      </c>
      <c r="S39" s="59">
        <f t="shared" si="12"/>
        <v>0</v>
      </c>
      <c r="T39" s="59">
        <f t="shared" si="12"/>
        <v>698.90000000000009</v>
      </c>
      <c r="U39" s="59">
        <f t="shared" si="12"/>
        <v>0</v>
      </c>
      <c r="V39" s="59">
        <f t="shared" si="12"/>
        <v>642.91</v>
      </c>
      <c r="W39" s="59">
        <f t="shared" si="12"/>
        <v>0</v>
      </c>
      <c r="X39" s="59">
        <f t="shared" si="12"/>
        <v>575.11</v>
      </c>
      <c r="Y39" s="59">
        <f t="shared" si="12"/>
        <v>0</v>
      </c>
      <c r="Z39" s="59">
        <f t="shared" si="12"/>
        <v>448.41</v>
      </c>
      <c r="AA39" s="59">
        <f t="shared" si="12"/>
        <v>0</v>
      </c>
      <c r="AB39" s="59">
        <f t="shared" si="12"/>
        <v>548.41000000000008</v>
      </c>
      <c r="AC39" s="59">
        <f t="shared" si="12"/>
        <v>0</v>
      </c>
      <c r="AD39" s="59">
        <f t="shared" si="12"/>
        <v>507.22</v>
      </c>
      <c r="AE39" s="59">
        <f t="shared" si="12"/>
        <v>0</v>
      </c>
      <c r="AF39" s="36"/>
    </row>
    <row r="40" spans="1:32" ht="18.75" x14ac:dyDescent="0.3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 x14ac:dyDescent="0.3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 x14ac:dyDescent="0.3">
      <c r="A42" s="60" t="s">
        <v>30</v>
      </c>
      <c r="B42" s="62">
        <f>B14+B21+B28+B35</f>
        <v>6253.2000000000016</v>
      </c>
      <c r="C42" s="62">
        <f>C14+C21+C28+C35</f>
        <v>2162.04</v>
      </c>
      <c r="D42" s="62">
        <f>D14+D21+D28+D35</f>
        <v>2162.04</v>
      </c>
      <c r="E42" s="63">
        <f>E21+E28+E35+E14</f>
        <v>838.14</v>
      </c>
      <c r="F42" s="38">
        <f t="shared" si="7"/>
        <v>13.403377470734981</v>
      </c>
      <c r="G42" s="38">
        <f t="shared" si="8"/>
        <v>38.76616528833879</v>
      </c>
      <c r="H42" s="62">
        <f t="shared" ref="H42:AE42" si="13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0</v>
      </c>
      <c r="N42" s="62">
        <f t="shared" si="13"/>
        <v>441.3</v>
      </c>
      <c r="O42" s="62">
        <f t="shared" si="13"/>
        <v>0</v>
      </c>
      <c r="P42" s="62">
        <f t="shared" si="13"/>
        <v>570.5</v>
      </c>
      <c r="Q42" s="62">
        <f t="shared" si="13"/>
        <v>0</v>
      </c>
      <c r="R42" s="62">
        <f t="shared" si="13"/>
        <v>541</v>
      </c>
      <c r="S42" s="62">
        <f t="shared" si="13"/>
        <v>0</v>
      </c>
      <c r="T42" s="62">
        <f t="shared" si="13"/>
        <v>698.90000000000009</v>
      </c>
      <c r="U42" s="62">
        <f t="shared" si="13"/>
        <v>0</v>
      </c>
      <c r="V42" s="62">
        <f t="shared" si="13"/>
        <v>642.91</v>
      </c>
      <c r="W42" s="62">
        <f t="shared" si="13"/>
        <v>0</v>
      </c>
      <c r="X42" s="62">
        <f t="shared" si="13"/>
        <v>575.11</v>
      </c>
      <c r="Y42" s="62">
        <f t="shared" si="13"/>
        <v>0</v>
      </c>
      <c r="Z42" s="62">
        <f t="shared" si="13"/>
        <v>448.41</v>
      </c>
      <c r="AA42" s="62">
        <f t="shared" si="13"/>
        <v>0</v>
      </c>
      <c r="AB42" s="62">
        <f t="shared" si="13"/>
        <v>548.41000000000008</v>
      </c>
      <c r="AC42" s="62">
        <f t="shared" si="13"/>
        <v>0</v>
      </c>
      <c r="AD42" s="62">
        <f t="shared" si="13"/>
        <v>507.22</v>
      </c>
      <c r="AE42" s="62">
        <f t="shared" si="13"/>
        <v>0</v>
      </c>
      <c r="AF42" s="54"/>
    </row>
    <row r="43" spans="1:32" ht="37.5" x14ac:dyDescent="0.3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 x14ac:dyDescent="0.3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 x14ac:dyDescent="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 x14ac:dyDescent="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 x14ac:dyDescent="0.3">
      <c r="A47" s="45" t="s">
        <v>39</v>
      </c>
      <c r="B47" s="52">
        <f>B48</f>
        <v>237.00000000000003</v>
      </c>
      <c r="C47" s="52">
        <f>C48</f>
        <v>0</v>
      </c>
      <c r="D47" s="52">
        <f>D48</f>
        <v>0</v>
      </c>
      <c r="E47" s="52">
        <f>E48</f>
        <v>0</v>
      </c>
      <c r="F47" s="35">
        <f t="shared" si="7"/>
        <v>0</v>
      </c>
      <c r="G47" s="35">
        <f t="shared" si="8"/>
        <v>0</v>
      </c>
      <c r="H47" s="53">
        <f>H48</f>
        <v>0</v>
      </c>
      <c r="I47" s="53">
        <f>I48</f>
        <v>0</v>
      </c>
      <c r="J47" s="53">
        <f t="shared" ref="J47:AE47" si="14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38</v>
      </c>
      <c r="U47" s="53">
        <f t="shared" si="14"/>
        <v>0</v>
      </c>
      <c r="V47" s="53">
        <f t="shared" si="14"/>
        <v>36.700000000000003</v>
      </c>
      <c r="W47" s="53">
        <f t="shared" si="14"/>
        <v>0</v>
      </c>
      <c r="X47" s="53">
        <f t="shared" si="14"/>
        <v>36.700000000000003</v>
      </c>
      <c r="Y47" s="53">
        <f t="shared" si="14"/>
        <v>0</v>
      </c>
      <c r="Z47" s="53">
        <f t="shared" si="14"/>
        <v>36.700000000000003</v>
      </c>
      <c r="AA47" s="53">
        <f t="shared" si="14"/>
        <v>0</v>
      </c>
      <c r="AB47" s="53">
        <f t="shared" si="14"/>
        <v>19.3</v>
      </c>
      <c r="AC47" s="53">
        <f t="shared" si="14"/>
        <v>0</v>
      </c>
      <c r="AD47" s="53">
        <f t="shared" si="14"/>
        <v>69.599999999999994</v>
      </c>
      <c r="AE47" s="53">
        <f t="shared" si="14"/>
        <v>0</v>
      </c>
      <c r="AF47" s="54"/>
    </row>
    <row r="48" spans="1:32" ht="18.75" x14ac:dyDescent="0.3">
      <c r="A48" s="37" t="s">
        <v>27</v>
      </c>
      <c r="B48" s="52">
        <f>B51</f>
        <v>237.00000000000003</v>
      </c>
      <c r="C48" s="52">
        <f>C51</f>
        <v>0</v>
      </c>
      <c r="D48" s="52">
        <f>D51</f>
        <v>0</v>
      </c>
      <c r="E48" s="52">
        <f>E51</f>
        <v>0</v>
      </c>
      <c r="F48" s="38">
        <f t="shared" si="7"/>
        <v>0</v>
      </c>
      <c r="G48" s="38">
        <f t="shared" si="8"/>
        <v>0</v>
      </c>
      <c r="H48" s="53">
        <f>H51</f>
        <v>0</v>
      </c>
      <c r="I48" s="53">
        <f t="shared" ref="I48:AE48" si="15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38</v>
      </c>
      <c r="U48" s="53">
        <f t="shared" si="15"/>
        <v>0</v>
      </c>
      <c r="V48" s="53">
        <f t="shared" si="15"/>
        <v>36.700000000000003</v>
      </c>
      <c r="W48" s="53">
        <f t="shared" si="15"/>
        <v>0</v>
      </c>
      <c r="X48" s="53">
        <f t="shared" si="15"/>
        <v>36.700000000000003</v>
      </c>
      <c r="Y48" s="53">
        <f t="shared" si="15"/>
        <v>0</v>
      </c>
      <c r="Z48" s="53">
        <f t="shared" si="15"/>
        <v>36.700000000000003</v>
      </c>
      <c r="AA48" s="53">
        <f t="shared" si="15"/>
        <v>0</v>
      </c>
      <c r="AB48" s="53">
        <f t="shared" si="15"/>
        <v>19.3</v>
      </c>
      <c r="AC48" s="53">
        <f t="shared" si="15"/>
        <v>0</v>
      </c>
      <c r="AD48" s="53">
        <f t="shared" si="15"/>
        <v>69.599999999999994</v>
      </c>
      <c r="AE48" s="53">
        <f t="shared" si="15"/>
        <v>0</v>
      </c>
      <c r="AF48" s="36"/>
    </row>
    <row r="49" spans="1:32" ht="18.75" x14ac:dyDescent="0.3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 x14ac:dyDescent="0.3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 x14ac:dyDescent="0.3">
      <c r="A51" s="39" t="s">
        <v>30</v>
      </c>
      <c r="B51" s="50">
        <f>H51+J51+L51+N51+P51+R51+T51+V51+X51+Z51+AB51+AD51</f>
        <v>237.00000000000003</v>
      </c>
      <c r="C51" s="50">
        <f>H51+J51+L51</f>
        <v>0</v>
      </c>
      <c r="D51" s="50">
        <f>H51+J51+L51</f>
        <v>0</v>
      </c>
      <c r="E51" s="50">
        <f>I51+K51+M51+O51+Q51+S51+U51+W51+Y51+AA51+AC51+AE51</f>
        <v>0</v>
      </c>
      <c r="F51" s="38">
        <f t="shared" si="7"/>
        <v>0</v>
      </c>
      <c r="G51" s="38">
        <f t="shared" si="8"/>
        <v>0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38</v>
      </c>
      <c r="U51" s="51">
        <v>0</v>
      </c>
      <c r="V51" s="51">
        <v>36.700000000000003</v>
      </c>
      <c r="W51" s="51">
        <v>0</v>
      </c>
      <c r="X51" s="51">
        <v>36.700000000000003</v>
      </c>
      <c r="Y51" s="51">
        <v>0</v>
      </c>
      <c r="Z51" s="51">
        <v>36.700000000000003</v>
      </c>
      <c r="AA51" s="51">
        <v>0</v>
      </c>
      <c r="AB51" s="51">
        <v>19.3</v>
      </c>
      <c r="AC51" s="51">
        <v>0</v>
      </c>
      <c r="AD51" s="51">
        <v>69.599999999999994</v>
      </c>
      <c r="AE51" s="51">
        <v>0</v>
      </c>
      <c r="AF51" s="54"/>
    </row>
    <row r="52" spans="1:32" ht="37.5" x14ac:dyDescent="0.3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 x14ac:dyDescent="0.3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 x14ac:dyDescent="0.3">
      <c r="A54" s="45" t="s">
        <v>40</v>
      </c>
      <c r="B54" s="46">
        <f>B55</f>
        <v>102.9</v>
      </c>
      <c r="C54" s="46">
        <f>C55</f>
        <v>0</v>
      </c>
      <c r="D54" s="46">
        <f>D55</f>
        <v>0</v>
      </c>
      <c r="E54" s="46">
        <f>E55</f>
        <v>0</v>
      </c>
      <c r="F54" s="35">
        <f t="shared" si="7"/>
        <v>0</v>
      </c>
      <c r="G54" s="35">
        <f t="shared" si="8"/>
        <v>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102.9</v>
      </c>
      <c r="AC54" s="46"/>
      <c r="AD54" s="46">
        <f>AD58</f>
        <v>0</v>
      </c>
      <c r="AE54" s="46"/>
      <c r="AF54" s="54"/>
    </row>
    <row r="55" spans="1:32" ht="18.75" x14ac:dyDescent="0.3">
      <c r="A55" s="37" t="s">
        <v>27</v>
      </c>
      <c r="B55" s="40">
        <f>B58</f>
        <v>102.9</v>
      </c>
      <c r="C55" s="40">
        <f>C58</f>
        <v>0</v>
      </c>
      <c r="D55" s="40">
        <f>D58</f>
        <v>0</v>
      </c>
      <c r="E55" s="40">
        <f>E58</f>
        <v>0</v>
      </c>
      <c r="F55" s="38">
        <f t="shared" si="7"/>
        <v>0</v>
      </c>
      <c r="G55" s="38">
        <f t="shared" si="8"/>
        <v>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102.9</v>
      </c>
      <c r="AC55" s="40"/>
      <c r="AD55" s="40">
        <v>0</v>
      </c>
      <c r="AE55" s="40"/>
      <c r="AF55" s="54"/>
    </row>
    <row r="56" spans="1:32" ht="18.75" x14ac:dyDescent="0.3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 x14ac:dyDescent="0.3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 x14ac:dyDescent="0.3">
      <c r="A58" s="39" t="s">
        <v>30</v>
      </c>
      <c r="B58" s="40">
        <f>AB58+AD58</f>
        <v>102.9</v>
      </c>
      <c r="C58" s="50">
        <f>H58+J58+L58</f>
        <v>0</v>
      </c>
      <c r="D58" s="50">
        <f>H58+J58+L58</f>
        <v>0</v>
      </c>
      <c r="E58" s="40">
        <f>I58+K58+M58+O58+Q58+S58+U58+W58+Y58+AA58+AC58+AE58</f>
        <v>0</v>
      </c>
      <c r="F58" s="38">
        <f t="shared" si="7"/>
        <v>0</v>
      </c>
      <c r="G58" s="38">
        <f t="shared" si="8"/>
        <v>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0</v>
      </c>
      <c r="W58" s="40"/>
      <c r="X58" s="40">
        <v>0</v>
      </c>
      <c r="Y58" s="40"/>
      <c r="Z58" s="40">
        <v>0</v>
      </c>
      <c r="AA58" s="40"/>
      <c r="AB58" s="40">
        <v>102.9</v>
      </c>
      <c r="AC58" s="40"/>
      <c r="AD58" s="40">
        <v>0</v>
      </c>
      <c r="AE58" s="40">
        <v>0</v>
      </c>
      <c r="AF58" s="54"/>
    </row>
    <row r="59" spans="1:32" ht="37.5" x14ac:dyDescent="0.3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 x14ac:dyDescent="0.3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 x14ac:dyDescent="0.3">
      <c r="A61" s="64" t="s">
        <v>41</v>
      </c>
      <c r="B61" s="47">
        <f>B62</f>
        <v>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t="shared" ref="H61:AE61" si="16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 x14ac:dyDescent="0.3">
      <c r="A62" s="37" t="s">
        <v>27</v>
      </c>
      <c r="B62" s="47">
        <f>B65</f>
        <v>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t="shared" ref="H62:AE62" si="17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7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 x14ac:dyDescent="0.3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 x14ac:dyDescent="0.3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 x14ac:dyDescent="0.3">
      <c r="A65" s="39" t="s">
        <v>30</v>
      </c>
      <c r="B65" s="65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6"/>
      <c r="R65" s="66">
        <v>0</v>
      </c>
      <c r="S65" s="66"/>
      <c r="T65" s="66">
        <v>0</v>
      </c>
      <c r="U65" s="65">
        <v>0</v>
      </c>
      <c r="V65" s="66">
        <v>0</v>
      </c>
      <c r="W65" s="66"/>
      <c r="X65" s="66">
        <v>0</v>
      </c>
      <c r="Y65" s="66"/>
      <c r="Z65" s="66">
        <v>0</v>
      </c>
      <c r="AA65" s="66"/>
      <c r="AB65" s="66">
        <v>0</v>
      </c>
      <c r="AC65" s="66"/>
      <c r="AD65" s="66">
        <v>0</v>
      </c>
      <c r="AE65" s="66"/>
      <c r="AF65" s="54"/>
    </row>
    <row r="66" spans="1:32" ht="37.5" x14ac:dyDescent="0.3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 x14ac:dyDescent="0.3">
      <c r="A67" s="39" t="s">
        <v>32</v>
      </c>
      <c r="B67" s="40">
        <f>H67+J67+L67+N67+P67+R67+T67+V67+X67+Z67+AB67+AD67</f>
        <v>60000</v>
      </c>
      <c r="C67" s="65">
        <f>H67+J67</f>
        <v>0</v>
      </c>
      <c r="D67" s="66"/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 x14ac:dyDescent="0.25">
      <c r="A68" s="67" t="s">
        <v>43</v>
      </c>
      <c r="B68" s="68">
        <f>B69</f>
        <v>60339.9</v>
      </c>
      <c r="C68" s="52">
        <f>C69</f>
        <v>0</v>
      </c>
      <c r="D68" s="52">
        <f>D69</f>
        <v>0</v>
      </c>
      <c r="E68" s="52">
        <f>E69</f>
        <v>0</v>
      </c>
      <c r="F68" s="35">
        <f t="shared" si="7"/>
        <v>0</v>
      </c>
      <c r="G68" s="35">
        <f t="shared" si="8"/>
        <v>0</v>
      </c>
      <c r="H68" s="52">
        <f>H69</f>
        <v>0</v>
      </c>
      <c r="I68" s="52">
        <f>I69</f>
        <v>0</v>
      </c>
      <c r="J68" s="52">
        <f t="shared" ref="J68:AE68" si="1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38</v>
      </c>
      <c r="U68" s="52">
        <f t="shared" si="18"/>
        <v>0</v>
      </c>
      <c r="V68" s="52">
        <f t="shared" si="18"/>
        <v>36.700000000000003</v>
      </c>
      <c r="W68" s="52">
        <f t="shared" si="18"/>
        <v>0</v>
      </c>
      <c r="X68" s="52">
        <f t="shared" si="18"/>
        <v>36.700000000000003</v>
      </c>
      <c r="Y68" s="52">
        <f t="shared" si="18"/>
        <v>0</v>
      </c>
      <c r="Z68" s="52">
        <f t="shared" si="18"/>
        <v>36.700000000000003</v>
      </c>
      <c r="AA68" s="52">
        <f t="shared" si="18"/>
        <v>0</v>
      </c>
      <c r="AB68" s="52">
        <f t="shared" si="18"/>
        <v>122.2</v>
      </c>
      <c r="AC68" s="52">
        <f t="shared" si="18"/>
        <v>0</v>
      </c>
      <c r="AD68" s="52">
        <f t="shared" si="18"/>
        <v>69.599999999999994</v>
      </c>
      <c r="AE68" s="52">
        <f t="shared" si="18"/>
        <v>0</v>
      </c>
      <c r="AF68" s="54"/>
    </row>
    <row r="69" spans="1:32" ht="18.75" x14ac:dyDescent="0.3">
      <c r="A69" s="56" t="s">
        <v>27</v>
      </c>
      <c r="B69" s="68">
        <f>B72+B74</f>
        <v>60339.9</v>
      </c>
      <c r="C69" s="52">
        <f>C72</f>
        <v>0</v>
      </c>
      <c r="D69" s="52">
        <f>D72</f>
        <v>0</v>
      </c>
      <c r="E69" s="52">
        <f>E72</f>
        <v>0</v>
      </c>
      <c r="F69" s="35">
        <f t="shared" si="7"/>
        <v>0</v>
      </c>
      <c r="G69" s="35">
        <f t="shared" si="8"/>
        <v>0</v>
      </c>
      <c r="H69" s="53">
        <f>H72</f>
        <v>0</v>
      </c>
      <c r="I69" s="53">
        <f>I72</f>
        <v>0</v>
      </c>
      <c r="J69" s="52">
        <f>J72</f>
        <v>0</v>
      </c>
      <c r="K69" s="53">
        <f t="shared" ref="K69:AE69" si="1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38</v>
      </c>
      <c r="U69" s="53">
        <f t="shared" si="19"/>
        <v>0</v>
      </c>
      <c r="V69" s="52">
        <f>V72</f>
        <v>36.700000000000003</v>
      </c>
      <c r="W69" s="53">
        <f t="shared" si="19"/>
        <v>0</v>
      </c>
      <c r="X69" s="52">
        <f>X72</f>
        <v>36.700000000000003</v>
      </c>
      <c r="Y69" s="53">
        <f t="shared" si="19"/>
        <v>0</v>
      </c>
      <c r="Z69" s="52">
        <f>Z72</f>
        <v>36.700000000000003</v>
      </c>
      <c r="AA69" s="53">
        <f t="shared" si="19"/>
        <v>0</v>
      </c>
      <c r="AB69" s="52">
        <f>AB72</f>
        <v>122.2</v>
      </c>
      <c r="AC69" s="53">
        <f t="shared" si="19"/>
        <v>0</v>
      </c>
      <c r="AD69" s="52">
        <f>AD72</f>
        <v>69.599999999999994</v>
      </c>
      <c r="AE69" s="53">
        <f t="shared" si="19"/>
        <v>0</v>
      </c>
      <c r="AF69" s="36"/>
    </row>
    <row r="70" spans="1:32" ht="18.75" x14ac:dyDescent="0.3">
      <c r="A70" s="60" t="s">
        <v>28</v>
      </c>
      <c r="B70" s="40">
        <f t="shared" ref="B70:E73" si="20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 x14ac:dyDescent="0.3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69">
        <f t="shared" si="7"/>
        <v>0</v>
      </c>
      <c r="G71" s="69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 x14ac:dyDescent="0.3">
      <c r="A72" s="60" t="s">
        <v>30</v>
      </c>
      <c r="B72" s="40">
        <f t="shared" si="20"/>
        <v>339.90000000000003</v>
      </c>
      <c r="C72" s="40">
        <f t="shared" si="20"/>
        <v>0</v>
      </c>
      <c r="D72" s="40">
        <f t="shared" si="20"/>
        <v>0</v>
      </c>
      <c r="E72" s="40">
        <f t="shared" si="20"/>
        <v>0</v>
      </c>
      <c r="F72" s="38">
        <f t="shared" si="7"/>
        <v>0</v>
      </c>
      <c r="G72" s="38">
        <f t="shared" si="8"/>
        <v>0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38</v>
      </c>
      <c r="U72" s="40">
        <f>U51+U58</f>
        <v>0</v>
      </c>
      <c r="V72" s="40">
        <f>V51+V58</f>
        <v>36.700000000000003</v>
      </c>
      <c r="W72" s="40">
        <f>W51+W58</f>
        <v>0</v>
      </c>
      <c r="X72" s="40">
        <f>X51+X58</f>
        <v>36.700000000000003</v>
      </c>
      <c r="Y72" s="40">
        <f>Y51+Y58</f>
        <v>0</v>
      </c>
      <c r="Z72" s="40">
        <f>Z51+Z58</f>
        <v>36.700000000000003</v>
      </c>
      <c r="AA72" s="40">
        <f>AA51+AA58</f>
        <v>0</v>
      </c>
      <c r="AB72" s="40">
        <f>AB51+AB58</f>
        <v>122.2</v>
      </c>
      <c r="AC72" s="40">
        <f>AC51+AC58</f>
        <v>0</v>
      </c>
      <c r="AD72" s="40">
        <f>AD51+AD58</f>
        <v>69.599999999999994</v>
      </c>
      <c r="AE72" s="40">
        <f>AE51+AE58</f>
        <v>0</v>
      </c>
      <c r="AF72" s="54"/>
    </row>
    <row r="73" spans="1:32" ht="37.5" x14ac:dyDescent="0.3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69">
        <f t="shared" si="7"/>
        <v>0</v>
      </c>
      <c r="G73" s="69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 x14ac:dyDescent="0.3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 x14ac:dyDescent="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 x14ac:dyDescent="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 x14ac:dyDescent="0.25">
      <c r="A77" s="33" t="s">
        <v>45</v>
      </c>
      <c r="B77" s="34">
        <f>B78</f>
        <v>7771.6000000000013</v>
      </c>
      <c r="C77" s="34">
        <f>C78</f>
        <v>3803.9900000000002</v>
      </c>
      <c r="D77" s="34">
        <f>D78</f>
        <v>3803.9900000000002</v>
      </c>
      <c r="E77" s="34">
        <f>E78</f>
        <v>1270.46</v>
      </c>
      <c r="F77" s="34">
        <f>E77/B77*100</f>
        <v>16.347470276390961</v>
      </c>
      <c r="G77" s="34">
        <f>E77/C77*100</f>
        <v>33.398089900341482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0</v>
      </c>
      <c r="N77" s="34">
        <v>986.22</v>
      </c>
      <c r="O77" s="34">
        <f>O78</f>
        <v>0</v>
      </c>
      <c r="P77" s="34">
        <f t="shared" ref="P77:V77" si="21">P78</f>
        <v>583.44000000000005</v>
      </c>
      <c r="Q77" s="34">
        <f>Q78</f>
        <v>0</v>
      </c>
      <c r="R77" s="34">
        <f t="shared" si="21"/>
        <v>358.05</v>
      </c>
      <c r="S77" s="34">
        <f>S78</f>
        <v>0</v>
      </c>
      <c r="T77" s="34">
        <f t="shared" si="21"/>
        <v>1142.1500000000001</v>
      </c>
      <c r="U77" s="34">
        <f>U78</f>
        <v>0</v>
      </c>
      <c r="V77" s="34">
        <f t="shared" si="21"/>
        <v>594.85</v>
      </c>
      <c r="W77" s="34">
        <f>W78</f>
        <v>0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 x14ac:dyDescent="0.25">
      <c r="A78" s="70" t="s">
        <v>27</v>
      </c>
      <c r="B78" s="34">
        <f>B81</f>
        <v>7771.6000000000013</v>
      </c>
      <c r="C78" s="34">
        <f>C81</f>
        <v>3803.9900000000002</v>
      </c>
      <c r="D78" s="34">
        <f>D81</f>
        <v>3803.9900000000002</v>
      </c>
      <c r="E78" s="34">
        <f>E81</f>
        <v>1270.46</v>
      </c>
      <c r="F78" s="34">
        <f>E78/B78*100</f>
        <v>16.347470276390961</v>
      </c>
      <c r="G78" s="34">
        <f>E78/C78*100</f>
        <v>33.398089900341482</v>
      </c>
      <c r="H78" s="34">
        <f t="shared" ref="H78:AD78" si="22">H81</f>
        <v>1166.0999999999999</v>
      </c>
      <c r="I78" s="34">
        <f>I81</f>
        <v>560.1</v>
      </c>
      <c r="J78" s="34">
        <f t="shared" si="22"/>
        <v>594.85</v>
      </c>
      <c r="K78" s="34">
        <f>K81</f>
        <v>710.36</v>
      </c>
      <c r="L78" s="34">
        <f t="shared" si="22"/>
        <v>358.05</v>
      </c>
      <c r="M78" s="34">
        <f>M81</f>
        <v>0</v>
      </c>
      <c r="N78" s="34">
        <f t="shared" si="22"/>
        <v>1101.55</v>
      </c>
      <c r="O78" s="34">
        <f>O81</f>
        <v>0</v>
      </c>
      <c r="P78" s="34">
        <f t="shared" si="22"/>
        <v>583.44000000000005</v>
      </c>
      <c r="Q78" s="34">
        <f>Q81</f>
        <v>0</v>
      </c>
      <c r="R78" s="34">
        <f t="shared" si="22"/>
        <v>358.05</v>
      </c>
      <c r="S78" s="34">
        <f>S81</f>
        <v>0</v>
      </c>
      <c r="T78" s="34">
        <f t="shared" si="22"/>
        <v>1142.1500000000001</v>
      </c>
      <c r="U78" s="34">
        <f>U81</f>
        <v>0</v>
      </c>
      <c r="V78" s="34">
        <f t="shared" si="22"/>
        <v>594.85</v>
      </c>
      <c r="W78" s="34">
        <f>W81</f>
        <v>0</v>
      </c>
      <c r="X78" s="34">
        <f t="shared" si="22"/>
        <v>358.05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619.38</v>
      </c>
      <c r="AE78" s="34"/>
      <c r="AF78" s="36"/>
    </row>
    <row r="79" spans="1:32" ht="18.75" x14ac:dyDescent="0.3">
      <c r="A79" s="71" t="s">
        <v>28</v>
      </c>
      <c r="B79" s="40">
        <v>0</v>
      </c>
      <c r="C79" s="40"/>
      <c r="D79" s="40"/>
      <c r="E79" s="40"/>
      <c r="F79" s="38">
        <f>IFERROR(E79/B79*100,0)</f>
        <v>0</v>
      </c>
      <c r="G79" s="38">
        <f>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 x14ac:dyDescent="0.25">
      <c r="A80" s="33" t="s">
        <v>29</v>
      </c>
      <c r="B80" s="40">
        <v>0</v>
      </c>
      <c r="C80" s="40"/>
      <c r="D80" s="40"/>
      <c r="E80" s="40"/>
      <c r="F80" s="69">
        <f>IFERROR(E80/B80*100,0)</f>
        <v>0</v>
      </c>
      <c r="G80" s="69">
        <f>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 x14ac:dyDescent="0.3">
      <c r="A81" s="71" t="s">
        <v>30</v>
      </c>
      <c r="B81" s="43">
        <f>H81+J81+L81+N81+P81+R81+T81+V81+X81+Z81+AB81+AD81</f>
        <v>7771.6000000000013</v>
      </c>
      <c r="C81" s="43">
        <f>H81+J81+L81+N81+P81</f>
        <v>3803.9900000000002</v>
      </c>
      <c r="D81" s="43">
        <f>H81+J81+L81+N81+P81</f>
        <v>3803.9900000000002</v>
      </c>
      <c r="E81" s="43">
        <f>I81+K81+M81+O81+Q81+S81+U81+W81+Y81+AA81+AC81+AE81</f>
        <v>1270.46</v>
      </c>
      <c r="F81" s="38">
        <f>IFERROR(E81/B81*100,0)</f>
        <v>16.347470276390961</v>
      </c>
      <c r="G81" s="38">
        <f>IFERROR(E81/C81*100,0)</f>
        <v>33.398089900341482</v>
      </c>
      <c r="H81" s="51">
        <v>1166.0999999999999</v>
      </c>
      <c r="I81" s="51">
        <v>560.1</v>
      </c>
      <c r="J81" s="51">
        <v>594.85</v>
      </c>
      <c r="K81" s="51">
        <v>710.36</v>
      </c>
      <c r="L81" s="51">
        <v>358.05</v>
      </c>
      <c r="M81" s="51"/>
      <c r="N81" s="51">
        <v>1101.55</v>
      </c>
      <c r="O81" s="51"/>
      <c r="P81" s="51">
        <v>583.44000000000005</v>
      </c>
      <c r="Q81" s="51"/>
      <c r="R81" s="51">
        <v>358.05</v>
      </c>
      <c r="S81" s="51">
        <v>0</v>
      </c>
      <c r="T81" s="51">
        <v>1142.1500000000001</v>
      </c>
      <c r="U81" s="51">
        <v>0</v>
      </c>
      <c r="V81" s="51">
        <v>594.85</v>
      </c>
      <c r="W81" s="51">
        <v>0</v>
      </c>
      <c r="X81" s="51">
        <v>358.05</v>
      </c>
      <c r="Y81" s="51">
        <v>0</v>
      </c>
      <c r="Z81" s="51">
        <v>495.55</v>
      </c>
      <c r="AA81" s="51">
        <v>0</v>
      </c>
      <c r="AB81" s="51">
        <v>399.58</v>
      </c>
      <c r="AC81" s="51">
        <v>0</v>
      </c>
      <c r="AD81" s="51">
        <v>619.38</v>
      </c>
      <c r="AE81" s="51">
        <v>0</v>
      </c>
      <c r="AF81" s="54"/>
    </row>
    <row r="82" spans="1:32" ht="37.5" x14ac:dyDescent="0.3">
      <c r="A82" s="71" t="s">
        <v>31</v>
      </c>
      <c r="B82" s="40">
        <v>0</v>
      </c>
      <c r="C82" s="40"/>
      <c r="D82" s="40"/>
      <c r="E82" s="40"/>
      <c r="F82" s="38">
        <f>IFERROR(E82/B82*100,0)</f>
        <v>0</v>
      </c>
      <c r="G82" s="38">
        <f>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 x14ac:dyDescent="0.3">
      <c r="A83" s="71" t="s">
        <v>32</v>
      </c>
      <c r="B83" s="40">
        <v>0</v>
      </c>
      <c r="C83" s="40"/>
      <c r="D83" s="40"/>
      <c r="E83" s="40"/>
      <c r="F83" s="38">
        <f>IFERROR(E83/B83*100,0)</f>
        <v>0</v>
      </c>
      <c r="G83" s="38">
        <f>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 x14ac:dyDescent="0.3">
      <c r="A84" s="45" t="s">
        <v>46</v>
      </c>
      <c r="B84" s="34">
        <f>B85</f>
        <v>31944.2</v>
      </c>
      <c r="C84" s="34">
        <f>C85</f>
        <v>7214.33</v>
      </c>
      <c r="D84" s="34">
        <f>D85</f>
        <v>7214.33</v>
      </c>
      <c r="E84" s="34">
        <f>E85</f>
        <v>3891.8199999999997</v>
      </c>
      <c r="F84" s="52">
        <f>E84/B84*100</f>
        <v>12.183181923479065</v>
      </c>
      <c r="G84" s="52">
        <f>E84/C84*100</f>
        <v>53.945688650228085</v>
      </c>
      <c r="H84" s="53">
        <f>H85</f>
        <v>1761.62</v>
      </c>
      <c r="I84" s="53">
        <f>I85</f>
        <v>1261.8499999999999</v>
      </c>
      <c r="J84" s="53">
        <f t="shared" ref="J84:AE84" si="23">J85</f>
        <v>2656.98</v>
      </c>
      <c r="K84" s="53">
        <f t="shared" si="23"/>
        <v>2629.97</v>
      </c>
      <c r="L84" s="53">
        <v>2361.3000000000002</v>
      </c>
      <c r="M84" s="53">
        <f>M85</f>
        <v>0</v>
      </c>
      <c r="N84" s="53">
        <f t="shared" si="23"/>
        <v>2877.99</v>
      </c>
      <c r="O84" s="53">
        <f t="shared" si="23"/>
        <v>0</v>
      </c>
      <c r="P84" s="53">
        <v>2476.65</v>
      </c>
      <c r="Q84" s="53">
        <f t="shared" si="23"/>
        <v>0</v>
      </c>
      <c r="R84" s="53">
        <f t="shared" si="23"/>
        <v>2447.42</v>
      </c>
      <c r="S84" s="53">
        <f t="shared" si="23"/>
        <v>0</v>
      </c>
      <c r="T84" s="53">
        <f t="shared" si="23"/>
        <v>3234.84</v>
      </c>
      <c r="U84" s="53">
        <f t="shared" si="23"/>
        <v>0</v>
      </c>
      <c r="V84" s="53">
        <f t="shared" si="23"/>
        <v>2539.8200000000002</v>
      </c>
      <c r="W84" s="53">
        <f t="shared" si="23"/>
        <v>0</v>
      </c>
      <c r="X84" s="53">
        <f t="shared" si="23"/>
        <v>2568.52</v>
      </c>
      <c r="Y84" s="53">
        <f t="shared" si="23"/>
        <v>0</v>
      </c>
      <c r="Z84" s="53">
        <f>Z85</f>
        <v>2914.97</v>
      </c>
      <c r="AA84" s="53">
        <f t="shared" si="23"/>
        <v>0</v>
      </c>
      <c r="AB84" s="53">
        <f t="shared" si="23"/>
        <v>2568.42</v>
      </c>
      <c r="AC84" s="53">
        <f t="shared" si="23"/>
        <v>0</v>
      </c>
      <c r="AD84" s="53">
        <f t="shared" si="23"/>
        <v>2923.81</v>
      </c>
      <c r="AE84" s="53">
        <f t="shared" si="23"/>
        <v>0</v>
      </c>
      <c r="AF84" s="54"/>
    </row>
    <row r="85" spans="1:32" ht="18.75" x14ac:dyDescent="0.25">
      <c r="A85" s="72" t="s">
        <v>27</v>
      </c>
      <c r="B85" s="34">
        <f>B88</f>
        <v>31944.2</v>
      </c>
      <c r="C85" s="34">
        <f>C88</f>
        <v>7214.33</v>
      </c>
      <c r="D85" s="34">
        <f>D88</f>
        <v>7214.33</v>
      </c>
      <c r="E85" s="34">
        <f>E88</f>
        <v>3891.8199999999997</v>
      </c>
      <c r="F85" s="34">
        <f>E85/B85*100</f>
        <v>12.183181923479065</v>
      </c>
      <c r="G85" s="34">
        <f>E85/C85*100</f>
        <v>53.945688650228085</v>
      </c>
      <c r="H85" s="73">
        <f>H88</f>
        <v>1761.62</v>
      </c>
      <c r="I85" s="73">
        <f>I88</f>
        <v>1261.8499999999999</v>
      </c>
      <c r="J85" s="73">
        <f t="shared" ref="J85:AE85" si="24">J88</f>
        <v>2656.98</v>
      </c>
      <c r="K85" s="73">
        <f t="shared" si="24"/>
        <v>2629.97</v>
      </c>
      <c r="L85" s="73">
        <f t="shared" si="24"/>
        <v>2795.73</v>
      </c>
      <c r="M85" s="73">
        <f>M88</f>
        <v>0</v>
      </c>
      <c r="N85" s="73">
        <v>2877.99</v>
      </c>
      <c r="O85" s="73">
        <f>O88</f>
        <v>0</v>
      </c>
      <c r="P85" s="73">
        <f t="shared" si="24"/>
        <v>2770.82</v>
      </c>
      <c r="Q85" s="73">
        <f t="shared" si="24"/>
        <v>0</v>
      </c>
      <c r="R85" s="73">
        <f t="shared" si="24"/>
        <v>2447.42</v>
      </c>
      <c r="S85" s="73">
        <f t="shared" si="24"/>
        <v>0</v>
      </c>
      <c r="T85" s="73">
        <f t="shared" si="24"/>
        <v>3234.84</v>
      </c>
      <c r="U85" s="73">
        <f t="shared" si="24"/>
        <v>0</v>
      </c>
      <c r="V85" s="73">
        <f t="shared" si="24"/>
        <v>2539.8200000000002</v>
      </c>
      <c r="W85" s="73">
        <f t="shared" si="24"/>
        <v>0</v>
      </c>
      <c r="X85" s="73">
        <f t="shared" si="24"/>
        <v>2568.52</v>
      </c>
      <c r="Y85" s="73">
        <f t="shared" si="24"/>
        <v>0</v>
      </c>
      <c r="Z85" s="73">
        <f t="shared" si="24"/>
        <v>2914.97</v>
      </c>
      <c r="AA85" s="73">
        <f t="shared" si="24"/>
        <v>0</v>
      </c>
      <c r="AB85" s="73">
        <f t="shared" si="24"/>
        <v>2568.42</v>
      </c>
      <c r="AC85" s="73">
        <f t="shared" si="24"/>
        <v>0</v>
      </c>
      <c r="AD85" s="73">
        <f t="shared" si="24"/>
        <v>2923.81</v>
      </c>
      <c r="AE85" s="73">
        <f t="shared" si="24"/>
        <v>0</v>
      </c>
      <c r="AF85" s="36"/>
    </row>
    <row r="86" spans="1:32" ht="18.75" x14ac:dyDescent="0.3">
      <c r="A86" s="33" t="s">
        <v>28</v>
      </c>
      <c r="B86" s="40">
        <v>0</v>
      </c>
      <c r="C86" s="40"/>
      <c r="D86" s="40"/>
      <c r="E86" s="40"/>
      <c r="F86" s="38">
        <f>IFERROR(E86/B86*100,0)</f>
        <v>0</v>
      </c>
      <c r="G86" s="38">
        <f>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 x14ac:dyDescent="0.3">
      <c r="A87" s="33" t="s">
        <v>29</v>
      </c>
      <c r="B87" s="40">
        <v>0</v>
      </c>
      <c r="C87" s="40"/>
      <c r="D87" s="40"/>
      <c r="E87" s="40"/>
      <c r="F87" s="38">
        <f>IFERROR(E87/B87*100,0)</f>
        <v>0</v>
      </c>
      <c r="G87" s="38">
        <f>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 x14ac:dyDescent="0.3">
      <c r="A88" s="33" t="s">
        <v>30</v>
      </c>
      <c r="B88" s="43">
        <f>H88+J88+L88+N88+P88+R88+T88+V88+X88+Z88+AB88+AD88</f>
        <v>31944.2</v>
      </c>
      <c r="C88" s="43">
        <f>H88+J88+L88</f>
        <v>7214.33</v>
      </c>
      <c r="D88" s="43">
        <f>H88+J88+L88</f>
        <v>7214.33</v>
      </c>
      <c r="E88" s="43">
        <f>I88+K88+M88+O88+Q88+S88+U88+W88+Y88+AA88+AC88+AE88</f>
        <v>3891.8199999999997</v>
      </c>
      <c r="F88" s="38">
        <f>IFERROR(E88/B88*100,0)</f>
        <v>12.183181923479065</v>
      </c>
      <c r="G88" s="38">
        <f>IFERROR(E88/C88*100,0)</f>
        <v>53.945688650228085</v>
      </c>
      <c r="H88" s="44">
        <v>1761.62</v>
      </c>
      <c r="I88" s="44">
        <v>1261.8499999999999</v>
      </c>
      <c r="J88" s="44">
        <v>2656.98</v>
      </c>
      <c r="K88" s="44">
        <v>2629.97</v>
      </c>
      <c r="L88" s="44">
        <v>2795.73</v>
      </c>
      <c r="M88" s="44"/>
      <c r="N88" s="44">
        <v>2761.25</v>
      </c>
      <c r="O88" s="44"/>
      <c r="P88" s="44">
        <v>2770.82</v>
      </c>
      <c r="Q88" s="44"/>
      <c r="R88" s="44">
        <v>2447.42</v>
      </c>
      <c r="S88" s="44">
        <v>0</v>
      </c>
      <c r="T88" s="44">
        <v>3234.84</v>
      </c>
      <c r="U88" s="44">
        <v>0</v>
      </c>
      <c r="V88" s="44">
        <v>2539.8200000000002</v>
      </c>
      <c r="W88" s="44">
        <v>0</v>
      </c>
      <c r="X88" s="44">
        <v>2568.52</v>
      </c>
      <c r="Y88" s="44">
        <v>0</v>
      </c>
      <c r="Z88" s="44">
        <v>2914.97</v>
      </c>
      <c r="AA88" s="44">
        <v>0</v>
      </c>
      <c r="AB88" s="44">
        <v>2568.42</v>
      </c>
      <c r="AC88" s="44">
        <v>0</v>
      </c>
      <c r="AD88" s="44">
        <v>2923.81</v>
      </c>
      <c r="AE88" s="44">
        <v>0</v>
      </c>
      <c r="AF88" s="54"/>
    </row>
    <row r="89" spans="1:32" ht="37.5" x14ac:dyDescent="0.25">
      <c r="A89" s="33" t="s">
        <v>31</v>
      </c>
      <c r="B89" s="40">
        <v>0</v>
      </c>
      <c r="C89" s="40"/>
      <c r="D89" s="40"/>
      <c r="E89" s="40"/>
      <c r="F89" s="69">
        <f>IFERROR(E89/B89*100,0)</f>
        <v>0</v>
      </c>
      <c r="G89" s="69">
        <f>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 x14ac:dyDescent="0.3">
      <c r="A90" s="33" t="s">
        <v>32</v>
      </c>
      <c r="B90" s="40">
        <v>0</v>
      </c>
      <c r="C90" s="40"/>
      <c r="D90" s="40"/>
      <c r="E90" s="40"/>
      <c r="F90" s="38">
        <f>IFERROR(E90/B90*100,0)</f>
        <v>0</v>
      </c>
      <c r="G90" s="38">
        <f>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 x14ac:dyDescent="0.25">
      <c r="A91" s="74" t="s">
        <v>47</v>
      </c>
      <c r="B91" s="34">
        <f>B92</f>
        <v>39715.800000000003</v>
      </c>
      <c r="C91" s="34">
        <f>C92</f>
        <v>11018.32</v>
      </c>
      <c r="D91" s="34">
        <f>D92</f>
        <v>11018.32</v>
      </c>
      <c r="E91" s="34">
        <f>E92</f>
        <v>5162.28</v>
      </c>
      <c r="F91" s="34">
        <f>E91/B91*100</f>
        <v>12.998051153445228</v>
      </c>
      <c r="G91" s="34">
        <f>E91/C91*100</f>
        <v>46.851788657435975</v>
      </c>
      <c r="H91" s="73">
        <f t="shared" ref="H91:X91" si="25">H92</f>
        <v>2927.72</v>
      </c>
      <c r="I91" s="73">
        <f t="shared" si="25"/>
        <v>1821.9499999999998</v>
      </c>
      <c r="J91" s="73">
        <f t="shared" si="25"/>
        <v>3251.83</v>
      </c>
      <c r="K91" s="73">
        <f t="shared" si="25"/>
        <v>3340.33</v>
      </c>
      <c r="L91" s="73">
        <f t="shared" si="25"/>
        <v>3153.78</v>
      </c>
      <c r="M91" s="73">
        <f t="shared" si="25"/>
        <v>0</v>
      </c>
      <c r="N91" s="73">
        <f t="shared" si="25"/>
        <v>3862.8</v>
      </c>
      <c r="O91" s="73">
        <f t="shared" si="25"/>
        <v>0</v>
      </c>
      <c r="P91" s="73">
        <f t="shared" si="25"/>
        <v>3354.26</v>
      </c>
      <c r="Q91" s="73">
        <f t="shared" si="25"/>
        <v>0</v>
      </c>
      <c r="R91" s="73">
        <f t="shared" si="25"/>
        <v>2805.4700000000003</v>
      </c>
      <c r="S91" s="73">
        <f t="shared" si="25"/>
        <v>0</v>
      </c>
      <c r="T91" s="73">
        <f t="shared" si="25"/>
        <v>4376.99</v>
      </c>
      <c r="U91" s="73">
        <f t="shared" si="25"/>
        <v>0</v>
      </c>
      <c r="V91" s="73">
        <f t="shared" si="25"/>
        <v>3134.67</v>
      </c>
      <c r="W91" s="73">
        <f t="shared" si="25"/>
        <v>0</v>
      </c>
      <c r="X91" s="73">
        <f t="shared" si="25"/>
        <v>2926.57</v>
      </c>
      <c r="Y91" s="73"/>
      <c r="Z91" s="73">
        <f>Z92</f>
        <v>3410.52</v>
      </c>
      <c r="AA91" s="73"/>
      <c r="AB91" s="73">
        <f>AB92</f>
        <v>2968</v>
      </c>
      <c r="AC91" s="73"/>
      <c r="AD91" s="73">
        <f>AD92</f>
        <v>3543.19</v>
      </c>
      <c r="AE91" s="73"/>
      <c r="AF91" s="54"/>
    </row>
    <row r="92" spans="1:32" ht="18.75" x14ac:dyDescent="0.25">
      <c r="A92" s="74" t="s">
        <v>27</v>
      </c>
      <c r="B92" s="34">
        <f>B95</f>
        <v>39715.800000000003</v>
      </c>
      <c r="C92" s="34">
        <f>C95</f>
        <v>11018.32</v>
      </c>
      <c r="D92" s="34">
        <f>D95</f>
        <v>11018.32</v>
      </c>
      <c r="E92" s="34">
        <f>E95</f>
        <v>5162.28</v>
      </c>
      <c r="F92" s="34">
        <f>E92/B92*100</f>
        <v>12.998051153445228</v>
      </c>
      <c r="G92" s="34">
        <f>E92/C92*100</f>
        <v>46.851788657435975</v>
      </c>
      <c r="H92" s="73">
        <f t="shared" ref="H92:AE92" si="26">H95</f>
        <v>2927.72</v>
      </c>
      <c r="I92" s="73">
        <f t="shared" si="26"/>
        <v>1821.9499999999998</v>
      </c>
      <c r="J92" s="73">
        <f t="shared" si="26"/>
        <v>3251.83</v>
      </c>
      <c r="K92" s="73">
        <f t="shared" si="26"/>
        <v>3340.33</v>
      </c>
      <c r="L92" s="73">
        <f t="shared" si="26"/>
        <v>3153.78</v>
      </c>
      <c r="M92" s="73">
        <f t="shared" si="26"/>
        <v>0</v>
      </c>
      <c r="N92" s="73">
        <f t="shared" si="26"/>
        <v>3862.8</v>
      </c>
      <c r="O92" s="73">
        <f t="shared" si="26"/>
        <v>0</v>
      </c>
      <c r="P92" s="73">
        <f t="shared" si="26"/>
        <v>3354.26</v>
      </c>
      <c r="Q92" s="73">
        <f t="shared" si="26"/>
        <v>0</v>
      </c>
      <c r="R92" s="73">
        <f t="shared" si="26"/>
        <v>2805.4700000000003</v>
      </c>
      <c r="S92" s="73">
        <f t="shared" si="26"/>
        <v>0</v>
      </c>
      <c r="T92" s="73">
        <f t="shared" si="26"/>
        <v>4376.99</v>
      </c>
      <c r="U92" s="73">
        <f t="shared" si="26"/>
        <v>0</v>
      </c>
      <c r="V92" s="73">
        <f t="shared" si="26"/>
        <v>3134.67</v>
      </c>
      <c r="W92" s="73">
        <f t="shared" si="26"/>
        <v>0</v>
      </c>
      <c r="X92" s="73">
        <f t="shared" si="26"/>
        <v>2926.57</v>
      </c>
      <c r="Y92" s="73">
        <f t="shared" si="26"/>
        <v>0</v>
      </c>
      <c r="Z92" s="73">
        <f t="shared" si="26"/>
        <v>3410.52</v>
      </c>
      <c r="AA92" s="73">
        <f t="shared" si="26"/>
        <v>0</v>
      </c>
      <c r="AB92" s="73">
        <f t="shared" si="26"/>
        <v>2968</v>
      </c>
      <c r="AC92" s="73">
        <f t="shared" si="26"/>
        <v>0</v>
      </c>
      <c r="AD92" s="73">
        <f t="shared" si="26"/>
        <v>3543.19</v>
      </c>
      <c r="AE92" s="73">
        <f t="shared" si="26"/>
        <v>0</v>
      </c>
      <c r="AF92" s="36"/>
    </row>
    <row r="93" spans="1:32" ht="18.75" x14ac:dyDescent="0.3">
      <c r="A93" s="75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t="shared" ref="F93:F109" si="27">IFERROR(E93/B93*100,0)</f>
        <v>0</v>
      </c>
      <c r="G93" s="38">
        <f t="shared" ref="G93:G109" si="28">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 x14ac:dyDescent="0.25">
      <c r="A94" s="75" t="s">
        <v>29</v>
      </c>
      <c r="B94" s="40">
        <f t="shared" ref="B94:E97" si="29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69">
        <f t="shared" si="27"/>
        <v>0</v>
      </c>
      <c r="G94" s="69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 x14ac:dyDescent="0.25">
      <c r="A95" s="75" t="s">
        <v>30</v>
      </c>
      <c r="B95" s="40">
        <f>B81+B88</f>
        <v>39715.800000000003</v>
      </c>
      <c r="C95" s="40">
        <f>C81+C88</f>
        <v>11018.32</v>
      </c>
      <c r="D95" s="40">
        <f t="shared" si="29"/>
        <v>11018.32</v>
      </c>
      <c r="E95" s="40">
        <f t="shared" si="29"/>
        <v>5162.28</v>
      </c>
      <c r="F95" s="69">
        <f t="shared" si="27"/>
        <v>12.998051153445228</v>
      </c>
      <c r="G95" s="69">
        <f t="shared" si="28"/>
        <v>46.851788657435975</v>
      </c>
      <c r="H95" s="40">
        <f>H81+H88</f>
        <v>2927.72</v>
      </c>
      <c r="I95" s="40">
        <f>I81+I88</f>
        <v>1821.9499999999998</v>
      </c>
      <c r="J95" s="40">
        <f>J81+J88</f>
        <v>3251.83</v>
      </c>
      <c r="K95" s="40">
        <f>K81+K88</f>
        <v>3340.33</v>
      </c>
      <c r="L95" s="40">
        <f>L81+L88</f>
        <v>3153.78</v>
      </c>
      <c r="M95" s="40">
        <f>M81+M88</f>
        <v>0</v>
      </c>
      <c r="N95" s="40">
        <f>N81+N88</f>
        <v>3862.8</v>
      </c>
      <c r="O95" s="40">
        <f>O81+O88</f>
        <v>0</v>
      </c>
      <c r="P95" s="40">
        <f>P81+P88</f>
        <v>3354.26</v>
      </c>
      <c r="Q95" s="40">
        <f>Q81+Q88</f>
        <v>0</v>
      </c>
      <c r="R95" s="40">
        <f>R81+R88</f>
        <v>2805.4700000000003</v>
      </c>
      <c r="S95" s="40">
        <f>S81+S88</f>
        <v>0</v>
      </c>
      <c r="T95" s="40">
        <f>T81+T88</f>
        <v>4376.99</v>
      </c>
      <c r="U95" s="40">
        <f>U81+U88</f>
        <v>0</v>
      </c>
      <c r="V95" s="40">
        <f>V81+V88</f>
        <v>3134.67</v>
      </c>
      <c r="W95" s="40">
        <f>W81+W88</f>
        <v>0</v>
      </c>
      <c r="X95" s="40">
        <f>X81+X88</f>
        <v>2926.57</v>
      </c>
      <c r="Y95" s="40">
        <f>Y81+Y88</f>
        <v>0</v>
      </c>
      <c r="Z95" s="40">
        <f>Z81+Z88</f>
        <v>3410.52</v>
      </c>
      <c r="AA95" s="40">
        <f>AA81+AA88</f>
        <v>0</v>
      </c>
      <c r="AB95" s="40">
        <f>AB81+AB88</f>
        <v>2968</v>
      </c>
      <c r="AC95" s="40">
        <f>AC81+AC88</f>
        <v>0</v>
      </c>
      <c r="AD95" s="40">
        <f>AD81+AD88</f>
        <v>3543.19</v>
      </c>
      <c r="AE95" s="40">
        <f>AE81+AE88</f>
        <v>0</v>
      </c>
      <c r="AF95" s="54"/>
    </row>
    <row r="96" spans="1:32" ht="37.5" x14ac:dyDescent="0.25">
      <c r="A96" s="75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69">
        <f t="shared" si="27"/>
        <v>0</v>
      </c>
      <c r="G96" s="69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 x14ac:dyDescent="0.25">
      <c r="A97" s="75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69">
        <f t="shared" si="27"/>
        <v>0</v>
      </c>
      <c r="G97" s="69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 x14ac:dyDescent="0.25">
      <c r="A98" s="76" t="s">
        <v>48</v>
      </c>
      <c r="B98" s="77">
        <f>B101+B100+B102+B103</f>
        <v>106308.90000000001</v>
      </c>
      <c r="C98" s="77">
        <f>C101+C100</f>
        <v>13180.36</v>
      </c>
      <c r="D98" s="77">
        <f>D101+D100</f>
        <v>13180.36</v>
      </c>
      <c r="E98" s="77">
        <f>E101+E100</f>
        <v>6000.42</v>
      </c>
      <c r="F98" s="78">
        <f t="shared" si="27"/>
        <v>5.6443251693884511</v>
      </c>
      <c r="G98" s="78">
        <f t="shared" si="28"/>
        <v>45.525463644392111</v>
      </c>
      <c r="H98" s="77">
        <f>H101+H100</f>
        <v>3324.56</v>
      </c>
      <c r="I98" s="77">
        <f>I101+I100</f>
        <v>2218.79</v>
      </c>
      <c r="J98" s="77">
        <f>J101+J100</f>
        <v>3693.13</v>
      </c>
      <c r="K98" s="77">
        <f>K101+K100</f>
        <v>3781.63</v>
      </c>
      <c r="L98" s="77">
        <f>L101+L100</f>
        <v>3595.0800000000004</v>
      </c>
      <c r="M98" s="79">
        <f t="shared" ref="M98:AE98" si="30">M101</f>
        <v>0</v>
      </c>
      <c r="N98" s="77">
        <f>N101+N100</f>
        <v>4304.1000000000004</v>
      </c>
      <c r="O98" s="79">
        <f t="shared" si="30"/>
        <v>0</v>
      </c>
      <c r="P98" s="77">
        <f>P101+P100</f>
        <v>3924.76</v>
      </c>
      <c r="Q98" s="79">
        <f>Q101</f>
        <v>0</v>
      </c>
      <c r="R98" s="77">
        <f>R101+R100</f>
        <v>3346.4700000000003</v>
      </c>
      <c r="S98" s="79">
        <f t="shared" si="30"/>
        <v>0</v>
      </c>
      <c r="T98" s="77">
        <f>T101+T100</f>
        <v>5113.8899999999994</v>
      </c>
      <c r="U98" s="79">
        <f t="shared" si="30"/>
        <v>0</v>
      </c>
      <c r="V98" s="77">
        <f>V101+V100</f>
        <v>3814.2799999999997</v>
      </c>
      <c r="W98" s="79">
        <f t="shared" si="30"/>
        <v>0</v>
      </c>
      <c r="X98" s="77">
        <f>X101+X100</f>
        <v>3538.38</v>
      </c>
      <c r="Y98" s="79">
        <f t="shared" si="30"/>
        <v>0</v>
      </c>
      <c r="Z98" s="77">
        <f>Z101+Z100</f>
        <v>3895.6299999999997</v>
      </c>
      <c r="AA98" s="79">
        <f t="shared" si="30"/>
        <v>0</v>
      </c>
      <c r="AB98" s="77">
        <f>AB101+AB100</f>
        <v>3638.6099999999997</v>
      </c>
      <c r="AC98" s="79">
        <f t="shared" si="30"/>
        <v>0</v>
      </c>
      <c r="AD98" s="77">
        <f>AD101+AD100</f>
        <v>4120.01</v>
      </c>
      <c r="AE98" s="79">
        <f t="shared" si="30"/>
        <v>0</v>
      </c>
      <c r="AF98" s="80"/>
    </row>
    <row r="99" spans="1:32" ht="18.75" x14ac:dyDescent="0.2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69">
        <f t="shared" si="27"/>
        <v>0</v>
      </c>
      <c r="G99" s="69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 x14ac:dyDescent="0.25">
      <c r="A100" s="33" t="s">
        <v>29</v>
      </c>
      <c r="B100" s="40">
        <f t="shared" ref="B100:E101" si="3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69">
        <f t="shared" si="27"/>
        <v>0</v>
      </c>
      <c r="G100" s="69">
        <f t="shared" si="28"/>
        <v>0</v>
      </c>
      <c r="H100" s="40">
        <f t="shared" ref="H100:L101" si="32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 x14ac:dyDescent="0.25">
      <c r="A101" s="33" t="s">
        <v>30</v>
      </c>
      <c r="B101" s="43">
        <f t="shared" si="31"/>
        <v>46308.900000000009</v>
      </c>
      <c r="C101" s="43">
        <f t="shared" si="31"/>
        <v>13180.36</v>
      </c>
      <c r="D101" s="43">
        <f t="shared" si="31"/>
        <v>13180.36</v>
      </c>
      <c r="E101" s="43">
        <f t="shared" si="31"/>
        <v>6000.42</v>
      </c>
      <c r="F101" s="69">
        <f t="shared" si="27"/>
        <v>12.957379682955111</v>
      </c>
      <c r="G101" s="69">
        <f t="shared" si="28"/>
        <v>45.525463644392111</v>
      </c>
      <c r="H101" s="43">
        <f t="shared" si="32"/>
        <v>3324.56</v>
      </c>
      <c r="I101" s="43">
        <f t="shared" si="32"/>
        <v>2218.79</v>
      </c>
      <c r="J101" s="43">
        <f t="shared" si="32"/>
        <v>3693.13</v>
      </c>
      <c r="K101" s="43">
        <f t="shared" si="32"/>
        <v>3781.63</v>
      </c>
      <c r="L101" s="43">
        <f t="shared" si="32"/>
        <v>3595.0800000000004</v>
      </c>
      <c r="M101" s="43">
        <f>M95+M72+M42</f>
        <v>0</v>
      </c>
      <c r="N101" s="43">
        <f>N95+N72+N42</f>
        <v>4304.1000000000004</v>
      </c>
      <c r="O101" s="43">
        <f>O95+O72+O42</f>
        <v>0</v>
      </c>
      <c r="P101" s="43">
        <f>P95+P72+P42</f>
        <v>3924.76</v>
      </c>
      <c r="Q101" s="43">
        <f>Q95+Q72+Q42</f>
        <v>0</v>
      </c>
      <c r="R101" s="43">
        <f>R95+R72+R42</f>
        <v>3346.4700000000003</v>
      </c>
      <c r="S101" s="43">
        <f>S95+S72+S42</f>
        <v>0</v>
      </c>
      <c r="T101" s="43">
        <f>T95+T72+T42</f>
        <v>5113.8899999999994</v>
      </c>
      <c r="U101" s="43">
        <f>U95+U72+U42</f>
        <v>0</v>
      </c>
      <c r="V101" s="43">
        <f>V95+V72+V42</f>
        <v>3814.2799999999997</v>
      </c>
      <c r="W101" s="43">
        <f>W95+W72+W42</f>
        <v>0</v>
      </c>
      <c r="X101" s="43">
        <f>X95+X72+X42</f>
        <v>3538.38</v>
      </c>
      <c r="Y101" s="43">
        <f>Y95+Y72+Y42</f>
        <v>0</v>
      </c>
      <c r="Z101" s="43">
        <f>Z95+Z72+Z42</f>
        <v>3895.6299999999997</v>
      </c>
      <c r="AA101" s="43">
        <f>AA95+AA72+AA42</f>
        <v>0</v>
      </c>
      <c r="AB101" s="43">
        <f>AB95+AB72+AB42</f>
        <v>3638.6099999999997</v>
      </c>
      <c r="AC101" s="43">
        <f>AC95+AC72+AC42</f>
        <v>0</v>
      </c>
      <c r="AD101" s="43">
        <f>AD95+AD72+AD42</f>
        <v>4120.01</v>
      </c>
      <c r="AE101" s="43">
        <f>AE95+AE72+AE42</f>
        <v>0</v>
      </c>
      <c r="AF101" s="54"/>
    </row>
    <row r="102" spans="1:32" ht="37.5" x14ac:dyDescent="0.2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69">
        <f t="shared" si="27"/>
        <v>0</v>
      </c>
      <c r="G102" s="69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 x14ac:dyDescent="0.2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69">
        <f>IFERROR(E103/B103*100,0)</f>
        <v>0</v>
      </c>
      <c r="G103" s="69">
        <f>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 x14ac:dyDescent="0.25">
      <c r="A104" s="81" t="s">
        <v>49</v>
      </c>
      <c r="B104" s="34">
        <f>B107+B106+B108+B109</f>
        <v>106308.9</v>
      </c>
      <c r="C104" s="34">
        <f>C107</f>
        <v>13180.36</v>
      </c>
      <c r="D104" s="34">
        <f>D107</f>
        <v>13180.36</v>
      </c>
      <c r="E104" s="34">
        <f>E107+E106</f>
        <v>6000.42</v>
      </c>
      <c r="F104" s="35">
        <f t="shared" si="27"/>
        <v>5.6443251693884529</v>
      </c>
      <c r="G104" s="35">
        <f t="shared" si="28"/>
        <v>45.525463644392111</v>
      </c>
      <c r="H104" s="73">
        <f>H107</f>
        <v>3324.56</v>
      </c>
      <c r="I104" s="73">
        <f t="shared" ref="I104:AE104" si="33">I107</f>
        <v>2218.79</v>
      </c>
      <c r="J104" s="73">
        <f t="shared" si="33"/>
        <v>3693.13</v>
      </c>
      <c r="K104" s="73">
        <f t="shared" si="33"/>
        <v>3781.63</v>
      </c>
      <c r="L104" s="73">
        <f t="shared" si="33"/>
        <v>3595.0800000000004</v>
      </c>
      <c r="M104" s="73">
        <f t="shared" si="33"/>
        <v>0</v>
      </c>
      <c r="N104" s="73">
        <f t="shared" si="33"/>
        <v>4304.1000000000004</v>
      </c>
      <c r="O104" s="73">
        <f t="shared" si="33"/>
        <v>0</v>
      </c>
      <c r="P104" s="73">
        <f t="shared" si="33"/>
        <v>3924.76</v>
      </c>
      <c r="Q104" s="73">
        <f t="shared" si="33"/>
        <v>0</v>
      </c>
      <c r="R104" s="73">
        <f t="shared" si="33"/>
        <v>3346.4700000000003</v>
      </c>
      <c r="S104" s="73">
        <f t="shared" si="33"/>
        <v>0</v>
      </c>
      <c r="T104" s="73">
        <f t="shared" si="33"/>
        <v>5113.8899999999994</v>
      </c>
      <c r="U104" s="73">
        <f t="shared" si="33"/>
        <v>0</v>
      </c>
      <c r="V104" s="73">
        <f t="shared" si="33"/>
        <v>3814.28</v>
      </c>
      <c r="W104" s="73">
        <f t="shared" si="33"/>
        <v>0</v>
      </c>
      <c r="X104" s="73">
        <f t="shared" si="33"/>
        <v>3538.38</v>
      </c>
      <c r="Y104" s="73">
        <f t="shared" si="33"/>
        <v>0</v>
      </c>
      <c r="Z104" s="73">
        <f t="shared" si="33"/>
        <v>3895.63</v>
      </c>
      <c r="AA104" s="73">
        <f t="shared" si="33"/>
        <v>0</v>
      </c>
      <c r="AB104" s="73">
        <f t="shared" si="33"/>
        <v>3638.61</v>
      </c>
      <c r="AC104" s="73">
        <f t="shared" si="33"/>
        <v>0</v>
      </c>
      <c r="AD104" s="73">
        <f t="shared" si="33"/>
        <v>4120.01</v>
      </c>
      <c r="AE104" s="73">
        <f t="shared" si="33"/>
        <v>0</v>
      </c>
      <c r="AF104" s="36"/>
    </row>
    <row r="105" spans="1:32" ht="18.75" x14ac:dyDescent="0.25">
      <c r="A105" s="82" t="s">
        <v>28</v>
      </c>
      <c r="B105" s="40">
        <f t="shared" ref="B105:E109" si="34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69">
        <f t="shared" si="27"/>
        <v>0</v>
      </c>
      <c r="G105" s="69">
        <f t="shared" si="28"/>
        <v>0</v>
      </c>
      <c r="H105" s="40">
        <f t="shared" ref="H105:AE109" si="35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 x14ac:dyDescent="0.25">
      <c r="A106" s="82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69">
        <f t="shared" si="27"/>
        <v>0</v>
      </c>
      <c r="G106" s="69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 x14ac:dyDescent="0.25">
      <c r="A107" s="82" t="s">
        <v>30</v>
      </c>
      <c r="B107" s="40">
        <f t="shared" si="34"/>
        <v>46308.9</v>
      </c>
      <c r="C107" s="40">
        <f t="shared" si="34"/>
        <v>13180.36</v>
      </c>
      <c r="D107" s="40">
        <f t="shared" si="34"/>
        <v>13180.36</v>
      </c>
      <c r="E107" s="40">
        <f t="shared" si="34"/>
        <v>6000.42</v>
      </c>
      <c r="F107" s="69">
        <f t="shared" si="27"/>
        <v>12.957379682955111</v>
      </c>
      <c r="G107" s="69">
        <f t="shared" si="28"/>
        <v>45.525463644392111</v>
      </c>
      <c r="H107" s="40">
        <f t="shared" si="35"/>
        <v>3324.56</v>
      </c>
      <c r="I107" s="40">
        <f t="shared" si="35"/>
        <v>2218.79</v>
      </c>
      <c r="J107" s="40">
        <f t="shared" si="35"/>
        <v>3693.13</v>
      </c>
      <c r="K107" s="40">
        <f t="shared" si="35"/>
        <v>3781.63</v>
      </c>
      <c r="L107" s="40">
        <f t="shared" si="35"/>
        <v>3595.0800000000004</v>
      </c>
      <c r="M107" s="40">
        <f t="shared" si="35"/>
        <v>0</v>
      </c>
      <c r="N107" s="40">
        <f t="shared" si="35"/>
        <v>4304.1000000000004</v>
      </c>
      <c r="O107" s="40">
        <f t="shared" si="35"/>
        <v>0</v>
      </c>
      <c r="P107" s="40">
        <f t="shared" si="35"/>
        <v>3924.76</v>
      </c>
      <c r="Q107" s="40">
        <f t="shared" si="35"/>
        <v>0</v>
      </c>
      <c r="R107" s="40">
        <f t="shared" si="35"/>
        <v>3346.4700000000003</v>
      </c>
      <c r="S107" s="40">
        <f t="shared" si="35"/>
        <v>0</v>
      </c>
      <c r="T107" s="40">
        <f t="shared" si="35"/>
        <v>5113.8899999999994</v>
      </c>
      <c r="U107" s="40">
        <f t="shared" si="35"/>
        <v>0</v>
      </c>
      <c r="V107" s="40">
        <f t="shared" si="35"/>
        <v>3814.28</v>
      </c>
      <c r="W107" s="40">
        <f t="shared" si="35"/>
        <v>0</v>
      </c>
      <c r="X107" s="40">
        <f t="shared" si="35"/>
        <v>3538.38</v>
      </c>
      <c r="Y107" s="40">
        <f t="shared" si="35"/>
        <v>0</v>
      </c>
      <c r="Z107" s="40">
        <f t="shared" si="35"/>
        <v>3895.63</v>
      </c>
      <c r="AA107" s="40">
        <f t="shared" si="35"/>
        <v>0</v>
      </c>
      <c r="AB107" s="40">
        <f t="shared" si="35"/>
        <v>3638.61</v>
      </c>
      <c r="AC107" s="40">
        <f t="shared" si="35"/>
        <v>0</v>
      </c>
      <c r="AD107" s="40">
        <f t="shared" si="35"/>
        <v>4120.01</v>
      </c>
      <c r="AE107" s="40">
        <f t="shared" si="35"/>
        <v>0</v>
      </c>
      <c r="AF107" s="54"/>
    </row>
    <row r="108" spans="1:32" ht="37.5" x14ac:dyDescent="0.25">
      <c r="A108" s="82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69">
        <f t="shared" si="27"/>
        <v>0</v>
      </c>
      <c r="G108" s="69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 x14ac:dyDescent="0.25">
      <c r="A109" s="82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69">
        <f t="shared" si="27"/>
        <v>0</v>
      </c>
      <c r="G109" s="69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x14ac:dyDescent="0.25">
      <c r="F147" s="7">
        <v>0</v>
      </c>
      <c r="G147" s="7" t="e">
        <f>E147/C147*100</f>
        <v>#DIV/0!</v>
      </c>
    </row>
    <row r="150" spans="6:7" x14ac:dyDescent="0.25">
      <c r="F150" s="7">
        <v>0</v>
      </c>
      <c r="G150" s="7">
        <v>0</v>
      </c>
    </row>
  </sheetData>
  <mergeCells count="21">
    <mergeCell ref="X4:Y5"/>
    <mergeCell ref="Z4:AA5"/>
    <mergeCell ref="AB4:AC5"/>
    <mergeCell ref="AD4:AE5"/>
    <mergeCell ref="AF4:AF6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2023-06-28T11:07:40Z</dcterms:created>
  <dcterms:modified xsi:type="dcterms:W3CDTF">2023-06-29T05:47:18Z</dcterms:modified>
</cp:coreProperties>
</file>