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КФ\ОСБП\САЙТ КОМИТЕТА ФИНАНСОВ\2024 год\НПА для размещения\№3-Исх-\Приложение 1\"/>
    </mc:Choice>
  </mc:AlternateContent>
  <bookViews>
    <workbookView xWindow="0" yWindow="0" windowWidth="38400" windowHeight="17580"/>
  </bookViews>
  <sheets>
    <sheet name="СВОД.1 раздел" sheetId="15" r:id="rId1"/>
    <sheet name="СВОД. 2 раздел" sheetId="18" r:id="rId2"/>
  </sheets>
  <definedNames>
    <definedName name="_xlnm.Print_Titles" localSheetId="1">'СВОД. 2 раздел'!$2:$5</definedName>
    <definedName name="_xlnm.Print_Titles" localSheetId="0">'СВОД.1 раздел'!$16:$17</definedName>
    <definedName name="_xlnm.Print_Area" localSheetId="0">'СВОД.1 раздел'!$A$1:$D$54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5" l="1"/>
  <c r="U6" i="18"/>
  <c r="T6" i="18"/>
  <c r="R6" i="18"/>
  <c r="Q6" i="18"/>
  <c r="U7" i="18"/>
  <c r="T7" i="18"/>
  <c r="R7" i="18"/>
  <c r="Q7" i="18"/>
  <c r="J7" i="18"/>
  <c r="K7" i="18"/>
  <c r="L7" i="18"/>
  <c r="M7" i="18"/>
  <c r="N7" i="18"/>
  <c r="I7" i="18"/>
  <c r="C62" i="18" l="1"/>
  <c r="C48" i="18"/>
  <c r="C30" i="18"/>
  <c r="C15" i="18"/>
  <c r="Q11" i="18"/>
  <c r="Q10" i="18" l="1"/>
  <c r="D140" i="15"/>
  <c r="U67" i="18" l="1"/>
  <c r="U66" i="18" s="1"/>
  <c r="T67" i="18"/>
  <c r="T66" i="18" s="1"/>
  <c r="R67" i="18"/>
  <c r="R66" i="18" s="1"/>
  <c r="Q67" i="18"/>
  <c r="Q66" i="18" s="1"/>
  <c r="S66" i="18" s="1"/>
  <c r="M68" i="18"/>
  <c r="L68" i="18"/>
  <c r="L67" i="18" s="1"/>
  <c r="K68" i="18"/>
  <c r="J68" i="18"/>
  <c r="I68" i="18"/>
  <c r="C68" i="18"/>
  <c r="S70" i="18"/>
  <c r="S71" i="18"/>
  <c r="C81" i="18"/>
  <c r="C80" i="18" s="1"/>
  <c r="Q81" i="18"/>
  <c r="Q80" i="18" s="1"/>
  <c r="M75" i="18"/>
  <c r="L75" i="18"/>
  <c r="K75" i="18"/>
  <c r="J75" i="18"/>
  <c r="I75" i="18"/>
  <c r="C75" i="18"/>
  <c r="S79" i="18"/>
  <c r="S78" i="18"/>
  <c r="M77" i="18"/>
  <c r="L77" i="18"/>
  <c r="K77" i="18"/>
  <c r="J77" i="18"/>
  <c r="I77" i="18"/>
  <c r="C77" i="18"/>
  <c r="M72" i="18"/>
  <c r="L72" i="18"/>
  <c r="K72" i="18"/>
  <c r="J72" i="18"/>
  <c r="I72" i="18"/>
  <c r="C72" i="18"/>
  <c r="S74" i="18"/>
  <c r="S76" i="18"/>
  <c r="S73" i="18"/>
  <c r="K67" i="18" l="1"/>
  <c r="M67" i="18"/>
  <c r="I67" i="18"/>
  <c r="J67" i="18"/>
  <c r="C67" i="18"/>
  <c r="C66" i="18" s="1"/>
  <c r="U11" i="18"/>
  <c r="U10" i="18" s="1"/>
  <c r="R11" i="18"/>
  <c r="R10" i="18" s="1"/>
  <c r="S10" i="18" s="1"/>
  <c r="M46" i="18" l="1"/>
  <c r="L46" i="18"/>
  <c r="K46" i="18"/>
  <c r="J46" i="18"/>
  <c r="I46" i="18"/>
  <c r="C46" i="18"/>
  <c r="J44" i="18"/>
  <c r="K44" i="18"/>
  <c r="L44" i="18"/>
  <c r="M44" i="18"/>
  <c r="I44" i="18"/>
  <c r="J42" i="18"/>
  <c r="K42" i="18"/>
  <c r="L42" i="18"/>
  <c r="M42" i="18"/>
  <c r="I42" i="18"/>
  <c r="I41" i="18" s="1"/>
  <c r="C44" i="18"/>
  <c r="C42" i="18"/>
  <c r="U31" i="18"/>
  <c r="U30" i="18" s="1"/>
  <c r="R31" i="18"/>
  <c r="R30" i="18" s="1"/>
  <c r="Q31" i="18"/>
  <c r="Q30" i="18" s="1"/>
  <c r="S30" i="18" s="1"/>
  <c r="U16" i="18"/>
  <c r="U15" i="18" s="1"/>
  <c r="T16" i="18"/>
  <c r="T15" i="18" s="1"/>
  <c r="R16" i="18"/>
  <c r="R15" i="18" s="1"/>
  <c r="Q16" i="18"/>
  <c r="Q15" i="18" l="1"/>
  <c r="S15" i="18" s="1"/>
  <c r="M41" i="18"/>
  <c r="L41" i="18"/>
  <c r="K41" i="18"/>
  <c r="C41" i="18"/>
  <c r="C40" i="18" s="1"/>
  <c r="J41" i="18"/>
  <c r="U85" i="18" l="1"/>
  <c r="U84" i="18" s="1"/>
  <c r="T85" i="18"/>
  <c r="T84" i="18" s="1"/>
  <c r="R85" i="18"/>
  <c r="R84" i="18" s="1"/>
  <c r="Q85" i="18"/>
  <c r="Q84" i="18" s="1"/>
  <c r="S84" i="18" s="1"/>
  <c r="Q63" i="18"/>
  <c r="Q62" i="18" s="1"/>
  <c r="Q53" i="18"/>
  <c r="Q52" i="18" s="1"/>
  <c r="Q41" i="18"/>
  <c r="Q40" i="18" s="1"/>
  <c r="M64" i="18"/>
  <c r="M63" i="18" s="1"/>
  <c r="L64" i="18"/>
  <c r="L63" i="18" s="1"/>
  <c r="K64" i="18"/>
  <c r="K63" i="18" s="1"/>
  <c r="J64" i="18"/>
  <c r="J63" i="18" s="1"/>
  <c r="I64" i="18"/>
  <c r="I63" i="18" s="1"/>
  <c r="S87" i="18"/>
  <c r="K85" i="18"/>
  <c r="I85" i="18"/>
  <c r="C85" i="18"/>
  <c r="C84" i="18" s="1"/>
  <c r="M85" i="18"/>
  <c r="L85" i="18"/>
  <c r="J85" i="18"/>
  <c r="S83" i="18"/>
  <c r="U81" i="18"/>
  <c r="U80" i="18" s="1"/>
  <c r="T81" i="18"/>
  <c r="T80" i="18" s="1"/>
  <c r="R81" i="18"/>
  <c r="R80" i="18" s="1"/>
  <c r="S80" i="18" s="1"/>
  <c r="S69" i="18"/>
  <c r="S67" i="18"/>
  <c r="S81" i="18" l="1"/>
  <c r="S85" i="18"/>
  <c r="U53" i="18"/>
  <c r="U52" i="18" s="1"/>
  <c r="T53" i="18"/>
  <c r="T52" i="18" s="1"/>
  <c r="R53" i="18"/>
  <c r="R52" i="18" s="1"/>
  <c r="S52" i="18" s="1"/>
  <c r="S61" i="18"/>
  <c r="S59" i="18"/>
  <c r="M60" i="18"/>
  <c r="L60" i="18"/>
  <c r="K60" i="18"/>
  <c r="J60" i="18"/>
  <c r="I60" i="18"/>
  <c r="C60" i="18"/>
  <c r="M58" i="18"/>
  <c r="L58" i="18"/>
  <c r="K58" i="18"/>
  <c r="J58" i="18"/>
  <c r="I58" i="18"/>
  <c r="C58" i="18"/>
  <c r="S55" i="18"/>
  <c r="U63" i="18"/>
  <c r="U62" i="18" s="1"/>
  <c r="T63" i="18"/>
  <c r="T62" i="18" s="1"/>
  <c r="R63" i="18"/>
  <c r="R62" i="18" s="1"/>
  <c r="S62" i="18" s="1"/>
  <c r="J56" i="18" l="1"/>
  <c r="K56" i="18"/>
  <c r="K53" i="18" s="1"/>
  <c r="L56" i="18"/>
  <c r="L53" i="18" s="1"/>
  <c r="M56" i="18"/>
  <c r="I56" i="18"/>
  <c r="I53" i="18" s="1"/>
  <c r="C56" i="18"/>
  <c r="C53" i="18" s="1"/>
  <c r="C52" i="18" s="1"/>
  <c r="R49" i="18"/>
  <c r="R48" i="18" s="1"/>
  <c r="T49" i="18"/>
  <c r="T48" i="18" s="1"/>
  <c r="U49" i="18"/>
  <c r="U48" i="18" s="1"/>
  <c r="Q49" i="18"/>
  <c r="Q48" i="18" s="1"/>
  <c r="J50" i="18"/>
  <c r="K50" i="18"/>
  <c r="L50" i="18"/>
  <c r="M50" i="18"/>
  <c r="N50" i="18"/>
  <c r="I50" i="18"/>
  <c r="C50" i="18"/>
  <c r="S57" i="18"/>
  <c r="S51" i="18"/>
  <c r="S49" i="18" s="1"/>
  <c r="M17" i="18"/>
  <c r="L17" i="18"/>
  <c r="K17" i="18"/>
  <c r="J17" i="18"/>
  <c r="I17" i="18"/>
  <c r="C17" i="18"/>
  <c r="N11" i="18"/>
  <c r="U41" i="18"/>
  <c r="U40" i="18" s="1"/>
  <c r="T41" i="18"/>
  <c r="T40" i="18" s="1"/>
  <c r="R41" i="18"/>
  <c r="R40" i="18" s="1"/>
  <c r="S40" i="18" s="1"/>
  <c r="S47" i="18"/>
  <c r="S45" i="18"/>
  <c r="T35" i="18"/>
  <c r="T34" i="18" s="1"/>
  <c r="U35" i="18"/>
  <c r="U34" i="18" s="1"/>
  <c r="S37" i="18"/>
  <c r="R35" i="18"/>
  <c r="R34" i="18" s="1"/>
  <c r="Q35" i="18"/>
  <c r="N36" i="18"/>
  <c r="M36" i="18"/>
  <c r="M35" i="18" s="1"/>
  <c r="L36" i="18"/>
  <c r="L35" i="18" s="1"/>
  <c r="K36" i="18"/>
  <c r="K35" i="18" s="1"/>
  <c r="J36" i="18"/>
  <c r="J35" i="18" s="1"/>
  <c r="I36" i="18"/>
  <c r="I35" i="18" s="1"/>
  <c r="C36" i="18"/>
  <c r="J32" i="18"/>
  <c r="J31" i="18" s="1"/>
  <c r="K32" i="18"/>
  <c r="K31" i="18" s="1"/>
  <c r="L32" i="18"/>
  <c r="L31" i="18" s="1"/>
  <c r="M32" i="18"/>
  <c r="M31" i="18" s="1"/>
  <c r="N32" i="18"/>
  <c r="I32" i="18"/>
  <c r="I31" i="18" s="1"/>
  <c r="C32" i="18"/>
  <c r="S25" i="18"/>
  <c r="S28" i="18"/>
  <c r="Q34" i="18" l="1"/>
  <c r="S34" i="18" s="1"/>
  <c r="Q8" i="18"/>
  <c r="S48" i="18"/>
  <c r="J53" i="18"/>
  <c r="M53" i="18"/>
  <c r="S31" i="18"/>
  <c r="S41" i="18"/>
  <c r="S35" i="18"/>
  <c r="N24" i="18"/>
  <c r="C24" i="18"/>
  <c r="K24" i="18"/>
  <c r="L24" i="18"/>
  <c r="M24" i="18"/>
  <c r="S22" i="18"/>
  <c r="J21" i="18"/>
  <c r="K21" i="18"/>
  <c r="L21" i="18"/>
  <c r="M21" i="18"/>
  <c r="N21" i="18"/>
  <c r="I21" i="18"/>
  <c r="C21" i="18"/>
  <c r="T13" i="18" l="1"/>
  <c r="T11" i="18" s="1"/>
  <c r="T10" i="18" s="1"/>
  <c r="S13" i="18"/>
  <c r="N12" i="18"/>
  <c r="M12" i="18"/>
  <c r="L12" i="18"/>
  <c r="K12" i="18"/>
  <c r="J12" i="18"/>
  <c r="I12" i="18"/>
  <c r="C12" i="18"/>
  <c r="D24" i="15" l="1"/>
  <c r="D29" i="15"/>
  <c r="D172" i="15" l="1"/>
  <c r="D169" i="15"/>
  <c r="D164" i="15"/>
  <c r="D160" i="15"/>
  <c r="D157" i="15"/>
  <c r="D152" i="15"/>
  <c r="D148" i="15"/>
  <c r="D145" i="15"/>
  <c r="D136" i="15"/>
  <c r="D133" i="15"/>
  <c r="D128" i="15"/>
  <c r="D124" i="15"/>
  <c r="D112" i="15"/>
  <c r="D121" i="15"/>
  <c r="D116" i="15"/>
  <c r="D109" i="15"/>
  <c r="D104" i="15"/>
  <c r="D100" i="15"/>
  <c r="D97" i="15"/>
  <c r="D92" i="15"/>
  <c r="D88" i="15"/>
  <c r="D85" i="15"/>
  <c r="D80" i="15"/>
  <c r="D76" i="15"/>
  <c r="D73" i="15"/>
  <c r="D68" i="15"/>
  <c r="D64" i="15"/>
  <c r="D61" i="15"/>
  <c r="D56" i="15"/>
  <c r="D45" i="15"/>
  <c r="D139" i="15" l="1"/>
  <c r="D163" i="15"/>
  <c r="D91" i="15"/>
  <c r="D67" i="15"/>
  <c r="D79" i="15"/>
  <c r="D55" i="15"/>
  <c r="D127" i="15"/>
  <c r="D151" i="15"/>
  <c r="D103" i="15"/>
  <c r="D115" i="15"/>
  <c r="D44" i="15"/>
  <c r="C27" i="18" l="1"/>
  <c r="S65" i="18"/>
  <c r="S43" i="18"/>
  <c r="S53" i="18"/>
  <c r="S63" i="18" l="1"/>
  <c r="T33" i="18" l="1"/>
  <c r="T31" i="18" s="1"/>
  <c r="T30" i="18" s="1"/>
  <c r="U8" i="18"/>
  <c r="T8" i="18" l="1"/>
  <c r="R8" i="18"/>
  <c r="N27" i="18"/>
  <c r="M27" i="18"/>
  <c r="L27" i="18"/>
  <c r="K27" i="18"/>
  <c r="J27" i="18"/>
  <c r="I27" i="18"/>
  <c r="S33" i="18"/>
  <c r="S18" i="18"/>
  <c r="N17" i="18"/>
  <c r="L16" i="18" l="1"/>
  <c r="L9" i="18"/>
  <c r="L8" i="18" s="1"/>
  <c r="S6" i="18"/>
  <c r="S7" i="18"/>
  <c r="K16" i="18"/>
  <c r="K9" i="18"/>
  <c r="K8" i="18" s="1"/>
  <c r="M16" i="18"/>
  <c r="M9" i="18"/>
  <c r="M8" i="18" s="1"/>
  <c r="S8" i="18"/>
  <c r="S16" i="18"/>
  <c r="J24" i="18"/>
  <c r="I24" i="18"/>
  <c r="I16" i="18" l="1"/>
  <c r="I9" i="18"/>
  <c r="J16" i="18"/>
  <c r="J9" i="18"/>
  <c r="J8" i="18" s="1"/>
  <c r="I8" i="18"/>
  <c r="S11" i="18"/>
  <c r="D20" i="15"/>
  <c r="D25" i="15" l="1"/>
  <c r="D28" i="15"/>
  <c r="D32" i="15"/>
  <c r="D37" i="15"/>
  <c r="D40" i="15"/>
  <c r="D49" i="15"/>
  <c r="D52" i="15"/>
  <c r="D43" i="15" s="1"/>
  <c r="D19" i="15" l="1"/>
  <c r="D31" i="15"/>
</calcChain>
</file>

<file path=xl/sharedStrings.xml><?xml version="1.0" encoding="utf-8"?>
<sst xmlns="http://schemas.openxmlformats.org/spreadsheetml/2006/main" count="1145" uniqueCount="184">
  <si>
    <t>по состоянию</t>
  </si>
  <si>
    <t>Наименование финансового органа</t>
  </si>
  <si>
    <t>Наименование субсидии</t>
  </si>
  <si>
    <t>Периодичность: ежеквартальная</t>
  </si>
  <si>
    <t>Наименование данных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</si>
  <si>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</si>
  <si>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</si>
  <si>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</si>
  <si>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</si>
  <si>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</si>
  <si>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</si>
  <si>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</si>
  <si>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№№ п/п</t>
  </si>
  <si>
    <t>достигнутые в отчетном периоде контрольные точки, в том числе:</t>
  </si>
  <si>
    <t>недостигнутые контрольные точки, в том числе:</t>
  </si>
  <si>
    <t>контрольные точки, достижение которых запланировано в течение трех месяцев, следующих за отчетным периодом, в том числе:</t>
  </si>
  <si>
    <t>Х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</si>
  <si>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</si>
  <si>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</si>
  <si>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</si>
  <si>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</si>
  <si>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</si>
  <si>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</si>
  <si>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</si>
  <si>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</si>
  <si>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</si>
  <si>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</si>
  <si>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</si>
  <si>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По сводному реестру</t>
  </si>
  <si>
    <t>Коды</t>
  </si>
  <si>
    <t>Наименование структурного элемента муниципальной программы &lt;2&gt;</t>
  </si>
  <si>
    <t>Раздел I. Информация о достижении контрольных точек в целях</t>
  </si>
  <si>
    <t>достижения результатов предоставления субсидии</t>
  </si>
  <si>
    <t>Получатель субсидии</t>
  </si>
  <si>
    <t>наименование</t>
  </si>
  <si>
    <t>код по ОКЕИ</t>
  </si>
  <si>
    <t>плановое</t>
  </si>
  <si>
    <t>фактическое</t>
  </si>
  <si>
    <t>плановый</t>
  </si>
  <si>
    <t>фактический/прогнозный</t>
  </si>
  <si>
    <t>нераспределенный, руб</t>
  </si>
  <si>
    <t>X</t>
  </si>
  <si>
    <t>2А</t>
  </si>
  <si>
    <t>15А</t>
  </si>
  <si>
    <t>Значения результата предоставления субсидии, контрольной точки</t>
  </si>
  <si>
    <t>Распределенный по получателям субсидии, руб</t>
  </si>
  <si>
    <t>Объем обязательств, принятых в целях достижения результатов предоставления субсидии (недополученных доходов) в текущем финансовом году</t>
  </si>
  <si>
    <t>Утвержденный размер субсидии, руб</t>
  </si>
  <si>
    <t>----------</t>
  </si>
  <si>
    <t>--------------</t>
  </si>
  <si>
    <t>Оказание услуг (выполнение работ)</t>
  </si>
  <si>
    <t>%</t>
  </si>
  <si>
    <t>2Б</t>
  </si>
  <si>
    <t>Субсидии на оказание услуг (выполнение работ)</t>
  </si>
  <si>
    <t xml:space="preserve">Дата </t>
  </si>
  <si>
    <t xml:space="preserve">по БК </t>
  </si>
  <si>
    <t>по БК</t>
  </si>
  <si>
    <t xml:space="preserve">Количество </t>
  </si>
  <si>
    <t>Наименование результата предоставления субсидии</t>
  </si>
  <si>
    <t xml:space="preserve">Типы субсидии </t>
  </si>
  <si>
    <t xml:space="preserve">Код результата предоставления субсидии </t>
  </si>
  <si>
    <t xml:space="preserve">Единица измерения </t>
  </si>
  <si>
    <t>с даты заключения соглашения</t>
  </si>
  <si>
    <t>из них с начала текущего финансового года</t>
  </si>
  <si>
    <t xml:space="preserve">с даты заключения соглашения </t>
  </si>
  <si>
    <t xml:space="preserve">из них с начала текущего финансового года </t>
  </si>
  <si>
    <t>прогнозное с начала текущего финансового года</t>
  </si>
  <si>
    <t xml:space="preserve">Срок достижения результата предоставления субсидии </t>
  </si>
  <si>
    <t xml:space="preserve">Размер субсидии, подлежащей предоставлению в текущем финансовом году </t>
  </si>
  <si>
    <t xml:space="preserve">обязательств, руб </t>
  </si>
  <si>
    <t xml:space="preserve">Субсидии на приобретение товаров, работ, услуг
</t>
  </si>
  <si>
    <t>Субсидии на приобретение товаров, работ, услуг</t>
  </si>
  <si>
    <t>ед</t>
  </si>
  <si>
    <t xml:space="preserve">Оказание услуг (выполнение работ)
</t>
  </si>
  <si>
    <t>Тип результата предоставления субсидии</t>
  </si>
  <si>
    <t xml:space="preserve">Результат предоставления субсидий (СВОД)                                                                               </t>
  </si>
  <si>
    <t>---------------------------</t>
  </si>
  <si>
    <t>--------------------------------------------------------------------------</t>
  </si>
  <si>
    <t>Информация  (СВОД)</t>
  </si>
  <si>
    <t xml:space="preserve">     </t>
  </si>
  <si>
    <t>х</t>
  </si>
  <si>
    <t>Итого: контрольные точки</t>
  </si>
  <si>
    <t> единица</t>
  </si>
  <si>
    <t> 642</t>
  </si>
  <si>
    <t>не распределено (гр.2А-гр.10)</t>
  </si>
  <si>
    <r>
      <t>денежных обязательств, руб .</t>
    </r>
    <r>
      <rPr>
        <b/>
        <sz val="12"/>
        <rFont val="Times New Roman"/>
        <family val="1"/>
        <charset val="204"/>
      </rPr>
      <t>(кассовое исполнение на отчетную дату)</t>
    </r>
  </si>
  <si>
    <t>30.06.2024</t>
  </si>
  <si>
    <t>муниципальное образование город Когалым</t>
  </si>
  <si>
    <t>Комитет финансов Администрация города Когалыма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</si>
  <si>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
</t>
  </si>
  <si>
    <t xml:space="preserve">Грант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
</t>
  </si>
  <si>
    <t xml:space="preserve">Субсидия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</si>
  <si>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и развития добровольчества в городе Когалыме
</t>
  </si>
  <si>
    <t xml:space="preserve">Грант в форме субсидий физическим лицам - победителям конкурса молодёжных инициатив города Когалыма на реализацию проекта
</t>
  </si>
  <si>
    <t xml:space="preserve">Субсидия юридическим лицам, индивидуальным предпринимателям в целях финансового обеспечения затрат в связи с выполнением муниципальной работы "Организация деятельности клубных формирований и формирований самодеятельного народного творчества"
</t>
  </si>
  <si>
    <t xml:space="preserve">Субсидия юридическим лицам, индивидуальным предпринимателям в целях финансового обеспечения затрат в связи с выполнением муниципальной работы "Организация и проведение культурно-массовых мероприятий"
</t>
  </si>
  <si>
    <t xml:space="preserve">Субсидия юридическим лицам и индивидуальным предпринимателям в целях финансового обеспечения затрат в связи с выполнением муниципальной работы "Создание спектаклей"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</si>
  <si>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официальных физкультурных (физкультурно-оздоровительных) мероприятий"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</si>
  <si>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спортивно-оздоровительной работы по развитию физической культуры и спорта среди различных групп населения"
</t>
  </si>
  <si>
    <t xml:space="preserve">Грант в форме субсидии некоммерческим организациям на реализацию проектов в сфере физической культуры и спорта города Когалыма
</t>
  </si>
  <si>
    <t xml:space="preserve">Субсидии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общественно значимых мероприятий в сфере образования, науки и молодежной политики"
</t>
  </si>
  <si>
    <t>ГРБС: Администрация города Когалыма (всего), в том числе:</t>
  </si>
  <si>
    <t>Контрольная точка 1: Методическое сопровождение участия социально ориентированных некоммерческих организаций в конкурсах</t>
  </si>
  <si>
    <t xml:space="preserve">Результаты предоставления субсидии (плановое значение результатов предоставления субсидии, утвержденных при обосновании бюджетных ассигнований по соответствующей субсидии) </t>
  </si>
  <si>
    <t>Контрольная точка 2: Организация и проведение методических мероприятий</t>
  </si>
  <si>
    <t>Контрольная точка 2: Заключены договоры</t>
  </si>
  <si>
    <t>Контрольная точка 3: Проведена фотовыставка</t>
  </si>
  <si>
    <t>до 20.05.2024</t>
  </si>
  <si>
    <t>на "01" июля  2024 г.</t>
  </si>
  <si>
    <t>2 квартал 2024 года</t>
  </si>
  <si>
    <t>Раздел II. Информация о достижении результатов предоставления субсидии (2 квартал 2024 года)</t>
  </si>
  <si>
    <t xml:space="preserve">1. Автономная некоммерческая организация "Ресурсный центр поддержки НКО города Когалыма" 
 </t>
  </si>
  <si>
    <t>Контрольная точка 1: Проведены подготовительные организационные мероприятия</t>
  </si>
  <si>
    <t>до 01.05.2024</t>
  </si>
  <si>
    <t>31.06.2024</t>
  </si>
  <si>
    <t>Контрольная точка 1: Разработка учебно-методической базы для проведения в НКО самостоятельного правового аудита</t>
  </si>
  <si>
    <t>Контрольная точка 2: Повышение доступности инструментов самостоятельного правового аудита в НКО</t>
  </si>
  <si>
    <t>Контрольная точка 2: отчетное занятие с участием тренера</t>
  </si>
  <si>
    <t>Контрольная точка 1: Количество реализованных в рамках проекта мероприятий</t>
  </si>
  <si>
    <t>Контрольная точка 2: Охват участников/благополучателей проекта</t>
  </si>
  <si>
    <t>Контрольная точка 1: Количество мероприятий продолжительностью не менее 2 часов</t>
  </si>
  <si>
    <t>Контрольная точка 1: Утверждение календарного плана деятельности ресурсного центра</t>
  </si>
  <si>
    <t>Контрольная точка 2: Формирование команды для выполнения календарного плана ресурсного центра</t>
  </si>
  <si>
    <t>Контрольная точка 3: Обеспечение помещением для проведения мероприятий</t>
  </si>
  <si>
    <t>Грант в форме субсидии на оказание услуг (выполнение работ)</t>
  </si>
  <si>
    <t>Итого: контрольные точки, достижение которых запланировано в течение первого полугодия 2024 года</t>
  </si>
  <si>
    <t>Грант в форме субсидии на приобретение товаров, работ, услуг</t>
  </si>
  <si>
    <t>Контрольная точка 1: осуществление деятельности клубных формирований</t>
  </si>
  <si>
    <t>1. Местная общественная национально-культурная организация Азербайджанского народа "ДОСТЛУГ" (в переводе на русский язык означает "Дружба") г. Когалыма</t>
  </si>
  <si>
    <t>1.Индивидуальный предприниматель Колеватых С.Н.</t>
  </si>
  <si>
    <t>1. Автономная некоммерческая организация "Центр развития добровольчества (волонтерства) в городе Когалыме "Навигатор добра"</t>
  </si>
  <si>
    <t>1. Васнев Дмитрий Вячеславович</t>
  </si>
  <si>
    <t>2. Ефимова Юлия Михайловна</t>
  </si>
  <si>
    <t>3. Максименко Карина Рашидовна</t>
  </si>
  <si>
    <t>1. Автономная некоммерческая организация "Центр досуга "Алые паруса Югра" города Когалыма"</t>
  </si>
  <si>
    <t>Субсидия на оказание услуг (выполнение работ)</t>
  </si>
  <si>
    <t>субсидии на оказание услуг (выполнение работ)</t>
  </si>
  <si>
    <t>1. Автономная некоммерческая организация "Театрально-культурный центр "Мираж"</t>
  </si>
  <si>
    <t xml:space="preserve">1. Автономная некоммерческая организация "Центр досуга "Алые паруса Югра" города Когалыма 
</t>
  </si>
  <si>
    <t>26.02.2024</t>
  </si>
  <si>
    <t>2. Автономная некоммерческая организация "Да.БРО"</t>
  </si>
  <si>
    <t xml:space="preserve">3. Индивидуальный предприниматель Максименко Карина Рашидовна
</t>
  </si>
  <si>
    <t xml:space="preserve">4. Индивидуальный предприниматель Фаритов Раиль Фанузович
</t>
  </si>
  <si>
    <t>Контрольная точка 1: Показ спектяклей ("Полет над Югрой"; "В стране Большого быстрого успеха")</t>
  </si>
  <si>
    <t>1. Автономная некоммерческая организация "ДЕТСКО-ЮНОШЕСКИЙ ФУТБОЛЬНЫЙ КЛУБ "КОЙЛДС" ГОРОДА КОГАЛЫМ'"</t>
  </si>
  <si>
    <t>1. Автономная некоммерческая организация "Центр развития тенниса"</t>
  </si>
  <si>
    <t>1. Автономная некоммерческая организация "ВК Пантера"</t>
  </si>
  <si>
    <t>Контрольная точка 1: Реализация проектов в сфере спортивно-оздоровительной работы</t>
  </si>
  <si>
    <t>Контрольная точка 1: Реализация проектов в сфере физической культуры и спорта</t>
  </si>
  <si>
    <t xml:space="preserve">2.Автономная некоммерческая организация "Ресурсный центр поддержки НКО города Когалыма" </t>
  </si>
  <si>
    <t xml:space="preserve">3. Общественная организация "Когалымская городская федерация инвалидного спорта"
</t>
  </si>
  <si>
    <t xml:space="preserve">4. Местная общественная организация Совет ветеранов войны и труда инвалидов и пенсионеров города Когалыма
</t>
  </si>
  <si>
    <t>Контрольная точка 1: Проведение мероприятия</t>
  </si>
  <si>
    <t xml:space="preserve">Контрольная точка 1: Проведение мероприятия "Концертно-игровая программа "Папа в песнях"
</t>
  </si>
  <si>
    <t xml:space="preserve">Контрольная точка 1: Проведение мероприятия "Окрошка - Фест"
</t>
  </si>
  <si>
    <t xml:space="preserve">Контрольная точка 1: Проведение мероприятия "Уличная программа Иван Купала"
</t>
  </si>
  <si>
    <t xml:space="preserve">Контрольная точка 1: Проведение мероприятия "Музыкальная игра "Туц Туц Квиз"
</t>
  </si>
  <si>
    <t>Контрольная точка 1: Обеспечении секции по большому теннису современным инвентарем</t>
  </si>
  <si>
    <t>2. Автономная некоммерческая организация развития культуры, спорта и просвещения "Когалымский центр единоборст "Дзюдока""</t>
  </si>
  <si>
    <t>Контрольная точка 1: Организация Физкультурно-спортивного мероприятия «Открытый турнир, посвященный Всемирному дню дзюдо»</t>
  </si>
  <si>
    <t>Контрольная точка 2: Организация Физкультурно-спортивного мероприятия «Открытое первенство города, посвященное 79 годовщине Победы в Великой Отечественной войне по дзюдо»</t>
  </si>
  <si>
    <t>3. Автономная некоммерческая организация развития волейбола "Волейбольный клуб "Пантера"</t>
  </si>
  <si>
    <t>Контрольная точка 1: Организация Физкультурно-спортивного мероприятия «Открытый турнир по волейболу «Чёрная пантера» среди девушек 2011 года рождения и младше»</t>
  </si>
  <si>
    <t>4. Городская общественная организация «Когалымский Боксерский Клуб Патриот»</t>
  </si>
  <si>
    <t>Контрольная точка 1: Организация спортивного мероприятия «Открытый турнир города Когалыма по боксу памяти И. Климова»</t>
  </si>
  <si>
    <t>Контрольная точка 2: Организация спортивного мероприятия «Открытый турнир города Когалыма по боксу памяти А.А.Плескача»</t>
  </si>
  <si>
    <t>Контрольная точка 2: Организация Физкультурно-спортивного мероприятия «Открытое первенство города Когалыма по мини-футболу среди юношей 2011-2012 г.р.»</t>
  </si>
  <si>
    <t>Контрольная точка 3: Организация Физкультурно-спортивного мероприятия «Открытое первенство города Когалыма по мини-футболу среди юношей 2013-2015 г.р.»</t>
  </si>
  <si>
    <t>Контрольная точка 1: Организация Физкультурно-оздоровительных мероприятий</t>
  </si>
  <si>
    <t xml:space="preserve">Субсидия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
</t>
  </si>
  <si>
    <t>Результат предоставления субсидии:                                                                             (Проводено 3 мероприятия для молодежи города Когалыма)</t>
  </si>
  <si>
    <t>Результат предоставления субсидии:                                                                             (Осуществление деятельности клубного формирования)</t>
  </si>
  <si>
    <t>Результат предоставления субсидии:                                                               (Показано 2 спектакля)</t>
  </si>
  <si>
    <t xml:space="preserve">Результат предоставления субсидии:                                                               (Организовано и проведено 8 физкультурно-оздоровительных мероприятий)
</t>
  </si>
  <si>
    <t xml:space="preserve">Результат предоставления субсидии:                                                               (Проведение спортивно-оздоровительной работы по развитию физической культуры и спорта среди различных групп населения)
</t>
  </si>
  <si>
    <t>Результат предоставления субсидии:                                                                             (Реализация проекта в сфере физической культуры и спорта города Когалыма)</t>
  </si>
  <si>
    <t xml:space="preserve">Результат предоставления субсидии:                                                              (Выполнение функций ресурсного центра поддержки некоммерческих организаций в городе Когалыме) </t>
  </si>
  <si>
    <t>Результат предоставления субсидии:                                        (Реализация социально значимых проектов социально ориентированными некоммерческими организациями города Когалыма)</t>
  </si>
  <si>
    <t>Результат предоставления субсидии:                                        (Проведены 14 мероприятия для детей, подростков и молодежи)</t>
  </si>
  <si>
    <t>Результат предоставления субсидии:                                        (Выполнение функций ресурсного центра)</t>
  </si>
  <si>
    <t>Результат предоставления субсидии:                                                                             (Проведено 4 культурно-массовых мероприятия)</t>
  </si>
  <si>
    <t>Всего: контрольные точки</t>
  </si>
  <si>
    <t>Городской округ город Когалым</t>
  </si>
  <si>
    <t>О мониторинге достижения результатов предоставления субсидии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</si>
</sst>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14">
    <xf numFmtId="0" fontId="0" fillId="0" borderId="0" xfId="0"/>
    <xf numFmtId="0" fontId="0" fillId="0" borderId="0" xfId="0" applyFill="1"/>
    <xf numFmtId="0" fontId="3" fillId="0" borderId="0" xfId="0" applyFont="1" applyFill="1"/>
    <xf numFmtId="49" fontId="2" fillId="0" borderId="5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26" xfId="0" applyFont="1" applyFill="1" applyBorder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4" fontId="4" fillId="0" borderId="24" xfId="0" applyNumberFormat="1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49" fontId="3" fillId="0" borderId="2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3" fontId="4" fillId="2" borderId="1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right" wrapText="1"/>
    </xf>
    <xf numFmtId="3" fontId="4" fillId="3" borderId="4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right" wrapText="1"/>
    </xf>
    <xf numFmtId="3" fontId="2" fillId="3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right" wrapText="1"/>
    </xf>
    <xf numFmtId="3" fontId="2" fillId="3" borderId="8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4" fontId="16" fillId="0" borderId="27" xfId="2" applyNumberFormat="1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center" wrapText="1"/>
    </xf>
    <xf numFmtId="3" fontId="12" fillId="0" borderId="32" xfId="0" applyNumberFormat="1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164" fontId="13" fillId="0" borderId="32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4" fontId="11" fillId="0" borderId="32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Fill="1" applyBorder="1" applyAlignment="1">
      <alignment vertical="center" wrapText="1"/>
    </xf>
    <xf numFmtId="4" fontId="17" fillId="0" borderId="32" xfId="2" applyNumberFormat="1" applyFont="1" applyFill="1" applyBorder="1" applyAlignment="1">
      <alignment horizontal="center" vertical="center" wrapText="1"/>
    </xf>
    <xf numFmtId="4" fontId="17" fillId="0" borderId="44" xfId="2" applyNumberFormat="1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164" fontId="12" fillId="0" borderId="27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164" fontId="8" fillId="0" borderId="32" xfId="0" applyNumberFormat="1" applyFont="1" applyFill="1" applyBorder="1" applyAlignment="1">
      <alignment horizontal="center" vertical="center" wrapText="1"/>
    </xf>
    <xf numFmtId="164" fontId="11" fillId="0" borderId="44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4" fontId="11" fillId="0" borderId="32" xfId="0" applyNumberFormat="1" applyFont="1" applyFill="1" applyBorder="1" applyAlignment="1">
      <alignment vertical="center" wrapText="1"/>
    </xf>
    <xf numFmtId="4" fontId="14" fillId="4" borderId="27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3" fontId="21" fillId="0" borderId="32" xfId="0" applyNumberFormat="1" applyFont="1" applyFill="1" applyBorder="1" applyAlignment="1">
      <alignment horizontal="center" vertical="center" wrapText="1"/>
    </xf>
    <xf numFmtId="3" fontId="19" fillId="0" borderId="27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3" fontId="4" fillId="0" borderId="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7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4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15" fillId="0" borderId="5" xfId="2" applyFont="1" applyFill="1" applyBorder="1" applyAlignment="1">
      <alignment horizontal="center" vertical="top" wrapText="1"/>
    </xf>
    <xf numFmtId="0" fontId="15" fillId="0" borderId="29" xfId="2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" fontId="16" fillId="0" borderId="37" xfId="2" applyNumberFormat="1" applyFont="1" applyFill="1" applyBorder="1" applyAlignment="1">
      <alignment horizontal="center" vertical="center" wrapText="1"/>
    </xf>
    <xf numFmtId="4" fontId="16" fillId="0" borderId="40" xfId="2" applyNumberFormat="1" applyFont="1" applyFill="1" applyBorder="1" applyAlignment="1">
      <alignment horizontal="center" vertical="center" wrapText="1"/>
    </xf>
    <xf numFmtId="4" fontId="16" fillId="0" borderId="34" xfId="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right" vertical="center" wrapText="1"/>
    </xf>
    <xf numFmtId="0" fontId="15" fillId="0" borderId="29" xfId="2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horizontal="center" vertical="center" wrapText="1"/>
    </xf>
    <xf numFmtId="4" fontId="16" fillId="0" borderId="35" xfId="2" applyNumberFormat="1" applyFont="1" applyFill="1" applyBorder="1" applyAlignment="1">
      <alignment horizontal="center" vertical="center" wrapText="1"/>
    </xf>
    <xf numFmtId="4" fontId="16" fillId="0" borderId="39" xfId="2" applyNumberFormat="1" applyFont="1" applyFill="1" applyBorder="1" applyAlignment="1">
      <alignment horizontal="center" vertical="center" wrapText="1"/>
    </xf>
    <xf numFmtId="4" fontId="16" fillId="0" borderId="32" xfId="2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center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164" fontId="7" fillId="0" borderId="39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33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4"/>
  <sheetViews>
    <sheetView tabSelected="1" zoomScaleNormal="100" zoomScaleSheetLayoutView="90" workbookViewId="0">
      <selection activeCell="E1" sqref="E1"/>
    </sheetView>
  </sheetViews>
  <sheetFormatPr defaultRowHeight="15" x14ac:dyDescent="0.25"/>
  <cols>
    <col min="1" max="1" width="19.42578125" style="1" customWidth="1"/>
    <col min="2" max="2" width="55.140625" style="1" customWidth="1"/>
    <col min="3" max="3" width="19.42578125" style="1" customWidth="1"/>
    <col min="4" max="4" width="21.5703125" style="1" customWidth="1"/>
    <col min="5" max="16384" width="9.140625" style="1"/>
  </cols>
  <sheetData>
    <row r="2" spans="1:4" ht="20.25" customHeight="1" x14ac:dyDescent="0.25">
      <c r="A2" s="126" t="s">
        <v>78</v>
      </c>
      <c r="B2" s="126"/>
      <c r="C2" s="126"/>
      <c r="D2" s="126"/>
    </row>
    <row r="3" spans="1:4" ht="19.5" customHeight="1" x14ac:dyDescent="0.25">
      <c r="A3" s="127" t="s">
        <v>183</v>
      </c>
      <c r="B3" s="127"/>
      <c r="C3" s="127"/>
      <c r="D3" s="127"/>
    </row>
    <row r="4" spans="1:4" ht="19.5" customHeight="1" x14ac:dyDescent="0.3">
      <c r="A4" s="128" t="s">
        <v>87</v>
      </c>
      <c r="B4" s="128"/>
      <c r="C4" s="128"/>
      <c r="D4" s="128"/>
    </row>
    <row r="5" spans="1:4" ht="7.5" customHeight="1" thickBot="1" x14ac:dyDescent="0.3">
      <c r="A5" s="20"/>
      <c r="B5" s="20"/>
      <c r="C5" s="20"/>
      <c r="D5" s="13"/>
    </row>
    <row r="6" spans="1:4" ht="19.5" customHeight="1" x14ac:dyDescent="0.25">
      <c r="A6" s="129" t="s">
        <v>0</v>
      </c>
      <c r="B6" s="129"/>
      <c r="C6" s="25"/>
      <c r="D6" s="24" t="s">
        <v>29</v>
      </c>
    </row>
    <row r="7" spans="1:4" ht="19.5" customHeight="1" x14ac:dyDescent="0.25">
      <c r="A7" s="130" t="s">
        <v>108</v>
      </c>
      <c r="B7" s="130"/>
      <c r="C7" s="15" t="s">
        <v>54</v>
      </c>
      <c r="D7" s="23">
        <v>45488</v>
      </c>
    </row>
    <row r="8" spans="1:4" ht="60.75" customHeight="1" x14ac:dyDescent="0.25">
      <c r="A8" s="20" t="s">
        <v>1</v>
      </c>
      <c r="B8" s="22" t="s">
        <v>88</v>
      </c>
      <c r="C8" s="19" t="s">
        <v>28</v>
      </c>
      <c r="D8" s="21">
        <v>74303051</v>
      </c>
    </row>
    <row r="9" spans="1:4" ht="83.25" customHeight="1" x14ac:dyDescent="0.25">
      <c r="A9" s="20" t="s">
        <v>30</v>
      </c>
      <c r="B9" s="18" t="s">
        <v>77</v>
      </c>
      <c r="C9" s="19" t="s">
        <v>55</v>
      </c>
      <c r="D9" s="17" t="s">
        <v>76</v>
      </c>
    </row>
    <row r="10" spans="1:4" ht="46.5" customHeight="1" x14ac:dyDescent="0.25">
      <c r="A10" s="15" t="s">
        <v>2</v>
      </c>
      <c r="B10" s="18" t="s">
        <v>77</v>
      </c>
      <c r="C10" s="15" t="s">
        <v>56</v>
      </c>
      <c r="D10" s="17" t="s">
        <v>76</v>
      </c>
    </row>
    <row r="11" spans="1:4" ht="43.5" customHeight="1" thickBot="1" x14ac:dyDescent="0.3">
      <c r="A11" s="15" t="s">
        <v>3</v>
      </c>
      <c r="B11" s="16" t="s">
        <v>109</v>
      </c>
      <c r="C11" s="15"/>
      <c r="D11" s="14"/>
    </row>
    <row r="12" spans="1:4" x14ac:dyDescent="0.25">
      <c r="A12" s="13"/>
      <c r="B12" s="13"/>
      <c r="C12" s="13"/>
      <c r="D12" s="13"/>
    </row>
    <row r="13" spans="1:4" ht="21" customHeight="1" x14ac:dyDescent="0.25">
      <c r="A13" s="126" t="s">
        <v>31</v>
      </c>
      <c r="B13" s="126"/>
      <c r="C13" s="126"/>
      <c r="D13" s="13"/>
    </row>
    <row r="14" spans="1:4" x14ac:dyDescent="0.25">
      <c r="A14" s="126" t="s">
        <v>32</v>
      </c>
      <c r="B14" s="126"/>
      <c r="C14" s="126"/>
      <c r="D14" s="13"/>
    </row>
    <row r="15" spans="1:4" ht="15.75" thickBot="1" x14ac:dyDescent="0.3">
      <c r="A15" s="12"/>
      <c r="B15" s="12"/>
      <c r="C15" s="12"/>
    </row>
    <row r="16" spans="1:4" ht="19.5" customHeight="1" thickBot="1" x14ac:dyDescent="0.3">
      <c r="A16" s="11" t="s">
        <v>12</v>
      </c>
      <c r="B16" s="131" t="s">
        <v>4</v>
      </c>
      <c r="C16" s="132"/>
      <c r="D16" s="10" t="s">
        <v>57</v>
      </c>
    </row>
    <row r="17" spans="1:4" ht="26.25" customHeight="1" thickBot="1" x14ac:dyDescent="0.3">
      <c r="A17" s="9">
        <v>1</v>
      </c>
      <c r="B17" s="131">
        <v>2</v>
      </c>
      <c r="C17" s="133"/>
      <c r="D17" s="6">
        <v>3</v>
      </c>
    </row>
    <row r="18" spans="1:4" ht="18" customHeight="1" thickBot="1" x14ac:dyDescent="0.3">
      <c r="A18" s="9"/>
      <c r="B18" s="8"/>
      <c r="C18" s="7"/>
      <c r="D18" s="6"/>
    </row>
    <row r="19" spans="1:4" ht="30" customHeight="1" thickBot="1" x14ac:dyDescent="0.3">
      <c r="A19" s="5">
        <v>1</v>
      </c>
      <c r="B19" s="134" t="s">
        <v>75</v>
      </c>
      <c r="C19" s="135"/>
      <c r="D19" s="86">
        <f>D20+D24+D25+D28</f>
        <v>71</v>
      </c>
    </row>
    <row r="20" spans="1:4" ht="26.25" customHeight="1" x14ac:dyDescent="0.25">
      <c r="A20" s="4" t="s">
        <v>17</v>
      </c>
      <c r="B20" s="124" t="s">
        <v>13</v>
      </c>
      <c r="C20" s="125"/>
      <c r="D20" s="87">
        <f>D21+D22+D23</f>
        <v>71</v>
      </c>
    </row>
    <row r="21" spans="1:4" ht="26.25" customHeight="1" x14ac:dyDescent="0.25">
      <c r="A21" s="3" t="s">
        <v>18</v>
      </c>
      <c r="B21" s="120" t="s">
        <v>5</v>
      </c>
      <c r="C21" s="121"/>
      <c r="D21" s="88">
        <f>D33+D45+D57+D69+D81+D93+D105+D117+D129+D141+D153+D165</f>
        <v>71</v>
      </c>
    </row>
    <row r="22" spans="1:4" ht="26.25" customHeight="1" x14ac:dyDescent="0.25">
      <c r="A22" s="3" t="s">
        <v>19</v>
      </c>
      <c r="B22" s="120" t="s">
        <v>6</v>
      </c>
      <c r="C22" s="121"/>
      <c r="D22" s="88">
        <v>0</v>
      </c>
    </row>
    <row r="23" spans="1:4" ht="26.25" customHeight="1" x14ac:dyDescent="0.25">
      <c r="A23" s="3" t="s">
        <v>20</v>
      </c>
      <c r="B23" s="120" t="s">
        <v>7</v>
      </c>
      <c r="C23" s="121"/>
      <c r="D23" s="88">
        <v>0</v>
      </c>
    </row>
    <row r="24" spans="1:4" ht="26.25" customHeight="1" x14ac:dyDescent="0.25">
      <c r="A24" s="3" t="s">
        <v>21</v>
      </c>
      <c r="B24" s="120" t="s">
        <v>8</v>
      </c>
      <c r="C24" s="121"/>
      <c r="D24" s="89">
        <f>D36+D48</f>
        <v>0</v>
      </c>
    </row>
    <row r="25" spans="1:4" ht="26.25" customHeight="1" x14ac:dyDescent="0.25">
      <c r="A25" s="3" t="s">
        <v>22</v>
      </c>
      <c r="B25" s="120" t="s">
        <v>14</v>
      </c>
      <c r="C25" s="121"/>
      <c r="D25" s="89">
        <f>D26+D27</f>
        <v>0</v>
      </c>
    </row>
    <row r="26" spans="1:4" ht="26.25" customHeight="1" x14ac:dyDescent="0.25">
      <c r="A26" s="3" t="s">
        <v>23</v>
      </c>
      <c r="B26" s="120" t="s">
        <v>9</v>
      </c>
      <c r="C26" s="121"/>
      <c r="D26" s="88">
        <v>0</v>
      </c>
    </row>
    <row r="27" spans="1:4" ht="26.25" customHeight="1" x14ac:dyDescent="0.25">
      <c r="A27" s="3" t="s">
        <v>24</v>
      </c>
      <c r="B27" s="120" t="s">
        <v>5</v>
      </c>
      <c r="C27" s="121"/>
      <c r="D27" s="88">
        <v>0</v>
      </c>
    </row>
    <row r="28" spans="1:4" ht="39" customHeight="1" x14ac:dyDescent="0.25">
      <c r="A28" s="3" t="s">
        <v>25</v>
      </c>
      <c r="B28" s="120" t="s">
        <v>15</v>
      </c>
      <c r="C28" s="121"/>
      <c r="D28" s="89">
        <f>D29+D30</f>
        <v>0</v>
      </c>
    </row>
    <row r="29" spans="1:4" ht="26.25" customHeight="1" x14ac:dyDescent="0.25">
      <c r="A29" s="3" t="s">
        <v>26</v>
      </c>
      <c r="B29" s="120" t="s">
        <v>10</v>
      </c>
      <c r="C29" s="121"/>
      <c r="D29" s="88">
        <f>D41+D53</f>
        <v>0</v>
      </c>
    </row>
    <row r="30" spans="1:4" ht="26.25" customHeight="1" thickBot="1" x14ac:dyDescent="0.3">
      <c r="A30" s="3" t="s">
        <v>27</v>
      </c>
      <c r="B30" s="120" t="s">
        <v>11</v>
      </c>
      <c r="C30" s="121"/>
      <c r="D30" s="88">
        <v>0</v>
      </c>
    </row>
    <row r="31" spans="1:4" ht="58.5" customHeight="1" thickBot="1" x14ac:dyDescent="0.3">
      <c r="A31" s="116">
        <v>1</v>
      </c>
      <c r="B31" s="122" t="s">
        <v>89</v>
      </c>
      <c r="C31" s="123"/>
      <c r="D31" s="117">
        <f>D32+D36+D37+D40</f>
        <v>21</v>
      </c>
    </row>
    <row r="32" spans="1:4" ht="28.5" customHeight="1" x14ac:dyDescent="0.25">
      <c r="A32" s="4" t="s">
        <v>17</v>
      </c>
      <c r="B32" s="124" t="s">
        <v>13</v>
      </c>
      <c r="C32" s="125"/>
      <c r="D32" s="87">
        <f>D33+D34+D35</f>
        <v>21</v>
      </c>
    </row>
    <row r="33" spans="1:9" ht="27.75" customHeight="1" x14ac:dyDescent="0.25">
      <c r="A33" s="3" t="s">
        <v>18</v>
      </c>
      <c r="B33" s="120" t="s">
        <v>5</v>
      </c>
      <c r="C33" s="121"/>
      <c r="D33" s="88">
        <v>21</v>
      </c>
    </row>
    <row r="34" spans="1:9" ht="21.75" customHeight="1" x14ac:dyDescent="0.25">
      <c r="A34" s="3" t="s">
        <v>19</v>
      </c>
      <c r="B34" s="120" t="s">
        <v>6</v>
      </c>
      <c r="C34" s="121"/>
      <c r="D34" s="88">
        <v>0</v>
      </c>
    </row>
    <row r="35" spans="1:9" ht="21" customHeight="1" x14ac:dyDescent="0.25">
      <c r="A35" s="3" t="s">
        <v>20</v>
      </c>
      <c r="B35" s="120" t="s">
        <v>7</v>
      </c>
      <c r="C35" s="121"/>
      <c r="D35" s="88">
        <v>0</v>
      </c>
    </row>
    <row r="36" spans="1:9" ht="24" customHeight="1" x14ac:dyDescent="0.25">
      <c r="A36" s="3" t="s">
        <v>21</v>
      </c>
      <c r="B36" s="120" t="s">
        <v>8</v>
      </c>
      <c r="C36" s="121"/>
      <c r="D36" s="89">
        <v>0</v>
      </c>
    </row>
    <row r="37" spans="1:9" ht="19.5" customHeight="1" x14ac:dyDescent="0.25">
      <c r="A37" s="3" t="s">
        <v>22</v>
      </c>
      <c r="B37" s="120" t="s">
        <v>14</v>
      </c>
      <c r="C37" s="121"/>
      <c r="D37" s="88">
        <f>D38+D39</f>
        <v>0</v>
      </c>
    </row>
    <row r="38" spans="1:9" ht="24" customHeight="1" x14ac:dyDescent="0.25">
      <c r="A38" s="3" t="s">
        <v>23</v>
      </c>
      <c r="B38" s="120" t="s">
        <v>9</v>
      </c>
      <c r="C38" s="121"/>
      <c r="D38" s="88">
        <v>0</v>
      </c>
    </row>
    <row r="39" spans="1:9" ht="21" customHeight="1" x14ac:dyDescent="0.25">
      <c r="A39" s="3" t="s">
        <v>24</v>
      </c>
      <c r="B39" s="120" t="s">
        <v>5</v>
      </c>
      <c r="C39" s="121"/>
      <c r="D39" s="88">
        <v>0</v>
      </c>
    </row>
    <row r="40" spans="1:9" ht="32.25" customHeight="1" x14ac:dyDescent="0.25">
      <c r="A40" s="3" t="s">
        <v>25</v>
      </c>
      <c r="B40" s="120" t="s">
        <v>15</v>
      </c>
      <c r="C40" s="121"/>
      <c r="D40" s="88">
        <f>D41+D42</f>
        <v>0</v>
      </c>
    </row>
    <row r="41" spans="1:9" ht="22.5" customHeight="1" x14ac:dyDescent="0.25">
      <c r="A41" s="3" t="s">
        <v>26</v>
      </c>
      <c r="B41" s="120" t="s">
        <v>10</v>
      </c>
      <c r="C41" s="121"/>
      <c r="D41" s="88">
        <v>0</v>
      </c>
    </row>
    <row r="42" spans="1:9" ht="30" customHeight="1" thickBot="1" x14ac:dyDescent="0.3">
      <c r="A42" s="3" t="s">
        <v>27</v>
      </c>
      <c r="B42" s="120" t="s">
        <v>11</v>
      </c>
      <c r="C42" s="121"/>
      <c r="D42" s="88">
        <v>0</v>
      </c>
    </row>
    <row r="43" spans="1:9" ht="47.25" customHeight="1" thickBot="1" x14ac:dyDescent="0.3">
      <c r="A43" s="116">
        <v>1</v>
      </c>
      <c r="B43" s="122" t="s">
        <v>90</v>
      </c>
      <c r="C43" s="123"/>
      <c r="D43" s="117">
        <f>D44+D48+D49+D52</f>
        <v>10</v>
      </c>
    </row>
    <row r="44" spans="1:9" ht="26.25" customHeight="1" x14ac:dyDescent="0.25">
      <c r="A44" s="4" t="s">
        <v>17</v>
      </c>
      <c r="B44" s="124" t="s">
        <v>13</v>
      </c>
      <c r="C44" s="125"/>
      <c r="D44" s="87">
        <f>D45+D46+D47</f>
        <v>10</v>
      </c>
    </row>
    <row r="45" spans="1:9" ht="23.25" customHeight="1" x14ac:dyDescent="0.25">
      <c r="A45" s="3" t="s">
        <v>18</v>
      </c>
      <c r="B45" s="120" t="s">
        <v>5</v>
      </c>
      <c r="C45" s="121"/>
      <c r="D45" s="88">
        <f>3+3+2+2</f>
        <v>10</v>
      </c>
    </row>
    <row r="46" spans="1:9" ht="26.25" customHeight="1" x14ac:dyDescent="0.25">
      <c r="A46" s="3" t="s">
        <v>19</v>
      </c>
      <c r="B46" s="120" t="s">
        <v>6</v>
      </c>
      <c r="C46" s="121"/>
      <c r="D46" s="88">
        <v>0</v>
      </c>
      <c r="I46" s="1" t="s">
        <v>79</v>
      </c>
    </row>
    <row r="47" spans="1:9" ht="26.25" customHeight="1" x14ac:dyDescent="0.25">
      <c r="A47" s="3" t="s">
        <v>20</v>
      </c>
      <c r="B47" s="120" t="s">
        <v>7</v>
      </c>
      <c r="C47" s="121"/>
      <c r="D47" s="88">
        <v>0</v>
      </c>
    </row>
    <row r="48" spans="1:9" ht="26.25" customHeight="1" x14ac:dyDescent="0.25">
      <c r="A48" s="3" t="s">
        <v>21</v>
      </c>
      <c r="B48" s="120" t="s">
        <v>8</v>
      </c>
      <c r="C48" s="121"/>
      <c r="D48" s="89">
        <v>0</v>
      </c>
    </row>
    <row r="49" spans="1:4" ht="26.25" customHeight="1" x14ac:dyDescent="0.25">
      <c r="A49" s="3" t="s">
        <v>22</v>
      </c>
      <c r="B49" s="120" t="s">
        <v>14</v>
      </c>
      <c r="C49" s="121"/>
      <c r="D49" s="88">
        <f>D50+D51</f>
        <v>0</v>
      </c>
    </row>
    <row r="50" spans="1:4" ht="26.25" customHeight="1" x14ac:dyDescent="0.25">
      <c r="A50" s="3" t="s">
        <v>23</v>
      </c>
      <c r="B50" s="120" t="s">
        <v>9</v>
      </c>
      <c r="C50" s="121"/>
      <c r="D50" s="88">
        <v>0</v>
      </c>
    </row>
    <row r="51" spans="1:4" ht="26.25" customHeight="1" x14ac:dyDescent="0.25">
      <c r="A51" s="3" t="s">
        <v>24</v>
      </c>
      <c r="B51" s="120" t="s">
        <v>5</v>
      </c>
      <c r="C51" s="121"/>
      <c r="D51" s="88">
        <v>0</v>
      </c>
    </row>
    <row r="52" spans="1:4" ht="30.75" customHeight="1" x14ac:dyDescent="0.25">
      <c r="A52" s="3" t="s">
        <v>25</v>
      </c>
      <c r="B52" s="120" t="s">
        <v>15</v>
      </c>
      <c r="C52" s="121"/>
      <c r="D52" s="88">
        <f>D53+D54</f>
        <v>0</v>
      </c>
    </row>
    <row r="53" spans="1:4" ht="26.25" customHeight="1" x14ac:dyDescent="0.25">
      <c r="A53" s="3" t="s">
        <v>26</v>
      </c>
      <c r="B53" s="120" t="s">
        <v>10</v>
      </c>
      <c r="C53" s="121"/>
      <c r="D53" s="88">
        <v>0</v>
      </c>
    </row>
    <row r="54" spans="1:4" ht="26.25" customHeight="1" thickBot="1" x14ac:dyDescent="0.3">
      <c r="A54" s="3" t="s">
        <v>27</v>
      </c>
      <c r="B54" s="120" t="s">
        <v>11</v>
      </c>
      <c r="C54" s="121"/>
      <c r="D54" s="88">
        <v>0</v>
      </c>
    </row>
    <row r="55" spans="1:4" s="2" customFormat="1" ht="57.75" customHeight="1" thickBot="1" x14ac:dyDescent="0.35">
      <c r="A55" s="116">
        <v>1</v>
      </c>
      <c r="B55" s="122" t="s">
        <v>91</v>
      </c>
      <c r="C55" s="123"/>
      <c r="D55" s="117">
        <f>D56+D60+D61+D64</f>
        <v>14</v>
      </c>
    </row>
    <row r="56" spans="1:4" s="2" customFormat="1" ht="28.5" customHeight="1" x14ac:dyDescent="0.3">
      <c r="A56" s="4" t="s">
        <v>17</v>
      </c>
      <c r="B56" s="124" t="s">
        <v>13</v>
      </c>
      <c r="C56" s="125"/>
      <c r="D56" s="87">
        <f>D57+D58+D59</f>
        <v>14</v>
      </c>
    </row>
    <row r="57" spans="1:4" s="2" customFormat="1" ht="30" customHeight="1" x14ac:dyDescent="0.3">
      <c r="A57" s="3" t="s">
        <v>18</v>
      </c>
      <c r="B57" s="120" t="s">
        <v>5</v>
      </c>
      <c r="C57" s="121"/>
      <c r="D57" s="88">
        <v>14</v>
      </c>
    </row>
    <row r="58" spans="1:4" s="2" customFormat="1" ht="21.75" customHeight="1" x14ac:dyDescent="0.3">
      <c r="A58" s="3" t="s">
        <v>19</v>
      </c>
      <c r="B58" s="120" t="s">
        <v>6</v>
      </c>
      <c r="C58" s="121"/>
      <c r="D58" s="88">
        <v>0</v>
      </c>
    </row>
    <row r="59" spans="1:4" s="2" customFormat="1" ht="21" customHeight="1" x14ac:dyDescent="0.3">
      <c r="A59" s="3" t="s">
        <v>20</v>
      </c>
      <c r="B59" s="120" t="s">
        <v>7</v>
      </c>
      <c r="C59" s="121"/>
      <c r="D59" s="88">
        <v>0</v>
      </c>
    </row>
    <row r="60" spans="1:4" s="2" customFormat="1" ht="22.5" customHeight="1" x14ac:dyDescent="0.3">
      <c r="A60" s="3" t="s">
        <v>21</v>
      </c>
      <c r="B60" s="120" t="s">
        <v>8</v>
      </c>
      <c r="C60" s="121"/>
      <c r="D60" s="89">
        <v>0</v>
      </c>
    </row>
    <row r="61" spans="1:4" s="2" customFormat="1" ht="26.25" customHeight="1" x14ac:dyDescent="0.3">
      <c r="A61" s="3" t="s">
        <v>22</v>
      </c>
      <c r="B61" s="120" t="s">
        <v>14</v>
      </c>
      <c r="C61" s="121"/>
      <c r="D61" s="89">
        <f>D62+D63</f>
        <v>0</v>
      </c>
    </row>
    <row r="62" spans="1:4" s="2" customFormat="1" ht="24.75" customHeight="1" x14ac:dyDescent="0.3">
      <c r="A62" s="3" t="s">
        <v>23</v>
      </c>
      <c r="B62" s="120" t="s">
        <v>9</v>
      </c>
      <c r="C62" s="121"/>
      <c r="D62" s="88">
        <v>0</v>
      </c>
    </row>
    <row r="63" spans="1:4" s="2" customFormat="1" ht="28.5" customHeight="1" x14ac:dyDescent="0.3">
      <c r="A63" s="3" t="s">
        <v>24</v>
      </c>
      <c r="B63" s="120" t="s">
        <v>5</v>
      </c>
      <c r="C63" s="121"/>
      <c r="D63" s="88">
        <v>0</v>
      </c>
    </row>
    <row r="64" spans="1:4" s="2" customFormat="1" ht="33" customHeight="1" x14ac:dyDescent="0.3">
      <c r="A64" s="3" t="s">
        <v>25</v>
      </c>
      <c r="B64" s="120" t="s">
        <v>15</v>
      </c>
      <c r="C64" s="121"/>
      <c r="D64" s="89">
        <f>D65+D66</f>
        <v>0</v>
      </c>
    </row>
    <row r="65" spans="1:4" s="2" customFormat="1" ht="30" customHeight="1" x14ac:dyDescent="0.3">
      <c r="A65" s="3" t="s">
        <v>26</v>
      </c>
      <c r="B65" s="120" t="s">
        <v>10</v>
      </c>
      <c r="C65" s="121"/>
      <c r="D65" s="88">
        <v>0</v>
      </c>
    </row>
    <row r="66" spans="1:4" s="2" customFormat="1" ht="30" customHeight="1" thickBot="1" x14ac:dyDescent="0.35">
      <c r="A66" s="118" t="s">
        <v>27</v>
      </c>
      <c r="B66" s="136" t="s">
        <v>11</v>
      </c>
      <c r="C66" s="137"/>
      <c r="D66" s="119">
        <v>0</v>
      </c>
    </row>
    <row r="67" spans="1:4" s="2" customFormat="1" ht="57.75" customHeight="1" thickBot="1" x14ac:dyDescent="0.35">
      <c r="A67" s="116">
        <v>1</v>
      </c>
      <c r="B67" s="122" t="s">
        <v>92</v>
      </c>
      <c r="C67" s="123"/>
      <c r="D67" s="117">
        <f>D68+D72+D73+D76</f>
        <v>6</v>
      </c>
    </row>
    <row r="68" spans="1:4" s="2" customFormat="1" ht="28.5" customHeight="1" x14ac:dyDescent="0.3">
      <c r="A68" s="4" t="s">
        <v>17</v>
      </c>
      <c r="B68" s="124" t="s">
        <v>13</v>
      </c>
      <c r="C68" s="125"/>
      <c r="D68" s="87">
        <f>D69+D70+D71</f>
        <v>6</v>
      </c>
    </row>
    <row r="69" spans="1:4" s="2" customFormat="1" ht="30" customHeight="1" x14ac:dyDescent="0.3">
      <c r="A69" s="3" t="s">
        <v>18</v>
      </c>
      <c r="B69" s="120" t="s">
        <v>5</v>
      </c>
      <c r="C69" s="121"/>
      <c r="D69" s="88">
        <v>6</v>
      </c>
    </row>
    <row r="70" spans="1:4" s="2" customFormat="1" ht="21.75" customHeight="1" x14ac:dyDescent="0.3">
      <c r="A70" s="3" t="s">
        <v>19</v>
      </c>
      <c r="B70" s="120" t="s">
        <v>6</v>
      </c>
      <c r="C70" s="121"/>
      <c r="D70" s="88">
        <v>0</v>
      </c>
    </row>
    <row r="71" spans="1:4" s="2" customFormat="1" ht="21" customHeight="1" x14ac:dyDescent="0.3">
      <c r="A71" s="3" t="s">
        <v>20</v>
      </c>
      <c r="B71" s="120" t="s">
        <v>7</v>
      </c>
      <c r="C71" s="121"/>
      <c r="D71" s="88">
        <v>0</v>
      </c>
    </row>
    <row r="72" spans="1:4" s="2" customFormat="1" ht="22.5" customHeight="1" x14ac:dyDescent="0.3">
      <c r="A72" s="3" t="s">
        <v>21</v>
      </c>
      <c r="B72" s="120" t="s">
        <v>8</v>
      </c>
      <c r="C72" s="121"/>
      <c r="D72" s="89">
        <v>0</v>
      </c>
    </row>
    <row r="73" spans="1:4" s="2" customFormat="1" ht="26.25" customHeight="1" x14ac:dyDescent="0.3">
      <c r="A73" s="3" t="s">
        <v>22</v>
      </c>
      <c r="B73" s="120" t="s">
        <v>14</v>
      </c>
      <c r="C73" s="121"/>
      <c r="D73" s="89">
        <f>D74+D75</f>
        <v>0</v>
      </c>
    </row>
    <row r="74" spans="1:4" s="2" customFormat="1" ht="24.75" customHeight="1" x14ac:dyDescent="0.3">
      <c r="A74" s="3" t="s">
        <v>23</v>
      </c>
      <c r="B74" s="120" t="s">
        <v>9</v>
      </c>
      <c r="C74" s="121"/>
      <c r="D74" s="88">
        <v>0</v>
      </c>
    </row>
    <row r="75" spans="1:4" s="2" customFormat="1" ht="28.5" customHeight="1" x14ac:dyDescent="0.3">
      <c r="A75" s="3" t="s">
        <v>24</v>
      </c>
      <c r="B75" s="120" t="s">
        <v>5</v>
      </c>
      <c r="C75" s="121"/>
      <c r="D75" s="88">
        <v>0</v>
      </c>
    </row>
    <row r="76" spans="1:4" s="2" customFormat="1" ht="33" customHeight="1" x14ac:dyDescent="0.3">
      <c r="A76" s="3" t="s">
        <v>25</v>
      </c>
      <c r="B76" s="120" t="s">
        <v>15</v>
      </c>
      <c r="C76" s="121"/>
      <c r="D76" s="89">
        <f>D77+D78</f>
        <v>0</v>
      </c>
    </row>
    <row r="77" spans="1:4" s="2" customFormat="1" ht="30" customHeight="1" x14ac:dyDescent="0.3">
      <c r="A77" s="3" t="s">
        <v>26</v>
      </c>
      <c r="B77" s="120" t="s">
        <v>10</v>
      </c>
      <c r="C77" s="121"/>
      <c r="D77" s="88">
        <v>0</v>
      </c>
    </row>
    <row r="78" spans="1:4" s="2" customFormat="1" ht="30" customHeight="1" thickBot="1" x14ac:dyDescent="0.35">
      <c r="A78" s="118" t="s">
        <v>27</v>
      </c>
      <c r="B78" s="136" t="s">
        <v>11</v>
      </c>
      <c r="C78" s="137"/>
      <c r="D78" s="119">
        <v>0</v>
      </c>
    </row>
    <row r="79" spans="1:4" s="2" customFormat="1" ht="30.75" customHeight="1" thickBot="1" x14ac:dyDescent="0.35">
      <c r="A79" s="116">
        <v>1</v>
      </c>
      <c r="B79" s="122" t="s">
        <v>93</v>
      </c>
      <c r="C79" s="123"/>
      <c r="D79" s="117">
        <f>D80+D84+D85+D88</f>
        <v>3</v>
      </c>
    </row>
    <row r="80" spans="1:4" s="2" customFormat="1" ht="28.5" customHeight="1" x14ac:dyDescent="0.3">
      <c r="A80" s="4" t="s">
        <v>17</v>
      </c>
      <c r="B80" s="124" t="s">
        <v>13</v>
      </c>
      <c r="C80" s="125"/>
      <c r="D80" s="87">
        <f>D81+D82+D83</f>
        <v>3</v>
      </c>
    </row>
    <row r="81" spans="1:4" s="2" customFormat="1" ht="30" customHeight="1" x14ac:dyDescent="0.3">
      <c r="A81" s="3" t="s">
        <v>18</v>
      </c>
      <c r="B81" s="120" t="s">
        <v>5</v>
      </c>
      <c r="C81" s="121"/>
      <c r="D81" s="88">
        <v>3</v>
      </c>
    </row>
    <row r="82" spans="1:4" s="2" customFormat="1" ht="21.75" customHeight="1" x14ac:dyDescent="0.3">
      <c r="A82" s="3" t="s">
        <v>19</v>
      </c>
      <c r="B82" s="120" t="s">
        <v>6</v>
      </c>
      <c r="C82" s="121"/>
      <c r="D82" s="88">
        <v>0</v>
      </c>
    </row>
    <row r="83" spans="1:4" s="2" customFormat="1" ht="21" customHeight="1" x14ac:dyDescent="0.3">
      <c r="A83" s="3" t="s">
        <v>20</v>
      </c>
      <c r="B83" s="120" t="s">
        <v>7</v>
      </c>
      <c r="C83" s="121"/>
      <c r="D83" s="88">
        <v>0</v>
      </c>
    </row>
    <row r="84" spans="1:4" s="2" customFormat="1" ht="22.5" customHeight="1" x14ac:dyDescent="0.3">
      <c r="A84" s="3" t="s">
        <v>21</v>
      </c>
      <c r="B84" s="120" t="s">
        <v>8</v>
      </c>
      <c r="C84" s="121"/>
      <c r="D84" s="89">
        <v>0</v>
      </c>
    </row>
    <row r="85" spans="1:4" s="2" customFormat="1" ht="26.25" customHeight="1" x14ac:dyDescent="0.3">
      <c r="A85" s="3" t="s">
        <v>22</v>
      </c>
      <c r="B85" s="120" t="s">
        <v>14</v>
      </c>
      <c r="C85" s="121"/>
      <c r="D85" s="89">
        <f>D86+D87</f>
        <v>0</v>
      </c>
    </row>
    <row r="86" spans="1:4" s="2" customFormat="1" ht="24.75" customHeight="1" x14ac:dyDescent="0.3">
      <c r="A86" s="3" t="s">
        <v>23</v>
      </c>
      <c r="B86" s="120" t="s">
        <v>9</v>
      </c>
      <c r="C86" s="121"/>
      <c r="D86" s="88">
        <v>0</v>
      </c>
    </row>
    <row r="87" spans="1:4" s="2" customFormat="1" ht="28.5" customHeight="1" x14ac:dyDescent="0.3">
      <c r="A87" s="3" t="s">
        <v>24</v>
      </c>
      <c r="B87" s="120" t="s">
        <v>5</v>
      </c>
      <c r="C87" s="121"/>
      <c r="D87" s="88">
        <v>0</v>
      </c>
    </row>
    <row r="88" spans="1:4" s="2" customFormat="1" ht="33" customHeight="1" x14ac:dyDescent="0.3">
      <c r="A88" s="3" t="s">
        <v>25</v>
      </c>
      <c r="B88" s="120" t="s">
        <v>15</v>
      </c>
      <c r="C88" s="121"/>
      <c r="D88" s="89">
        <f>D89+D90</f>
        <v>0</v>
      </c>
    </row>
    <row r="89" spans="1:4" s="2" customFormat="1" ht="30" customHeight="1" x14ac:dyDescent="0.3">
      <c r="A89" s="3" t="s">
        <v>26</v>
      </c>
      <c r="B89" s="120" t="s">
        <v>10</v>
      </c>
      <c r="C89" s="121"/>
      <c r="D89" s="88">
        <v>0</v>
      </c>
    </row>
    <row r="90" spans="1:4" s="2" customFormat="1" ht="30" customHeight="1" thickBot="1" x14ac:dyDescent="0.35">
      <c r="A90" s="118" t="s">
        <v>27</v>
      </c>
      <c r="B90" s="136" t="s">
        <v>11</v>
      </c>
      <c r="C90" s="137"/>
      <c r="D90" s="119">
        <v>0</v>
      </c>
    </row>
    <row r="91" spans="1:4" s="2" customFormat="1" ht="59.25" customHeight="1" thickBot="1" x14ac:dyDescent="0.35">
      <c r="A91" s="116">
        <v>1</v>
      </c>
      <c r="B91" s="122" t="s">
        <v>94</v>
      </c>
      <c r="C91" s="123"/>
      <c r="D91" s="117">
        <f>D92+D96+D97+D100</f>
        <v>1</v>
      </c>
    </row>
    <row r="92" spans="1:4" s="2" customFormat="1" ht="28.5" customHeight="1" x14ac:dyDescent="0.3">
      <c r="A92" s="4" t="s">
        <v>17</v>
      </c>
      <c r="B92" s="124" t="s">
        <v>13</v>
      </c>
      <c r="C92" s="125"/>
      <c r="D92" s="87">
        <f>D93+D94+D95</f>
        <v>1</v>
      </c>
    </row>
    <row r="93" spans="1:4" s="2" customFormat="1" ht="30" customHeight="1" x14ac:dyDescent="0.3">
      <c r="A93" s="3" t="s">
        <v>18</v>
      </c>
      <c r="B93" s="120" t="s">
        <v>5</v>
      </c>
      <c r="C93" s="121"/>
      <c r="D93" s="88">
        <v>1</v>
      </c>
    </row>
    <row r="94" spans="1:4" s="2" customFormat="1" ht="21.75" customHeight="1" x14ac:dyDescent="0.3">
      <c r="A94" s="3" t="s">
        <v>19</v>
      </c>
      <c r="B94" s="120" t="s">
        <v>6</v>
      </c>
      <c r="C94" s="121"/>
      <c r="D94" s="88">
        <v>0</v>
      </c>
    </row>
    <row r="95" spans="1:4" s="2" customFormat="1" ht="21" customHeight="1" x14ac:dyDescent="0.3">
      <c r="A95" s="3" t="s">
        <v>20</v>
      </c>
      <c r="B95" s="120" t="s">
        <v>7</v>
      </c>
      <c r="C95" s="121"/>
      <c r="D95" s="88">
        <v>0</v>
      </c>
    </row>
    <row r="96" spans="1:4" s="2" customFormat="1" ht="22.5" customHeight="1" x14ac:dyDescent="0.3">
      <c r="A96" s="3" t="s">
        <v>21</v>
      </c>
      <c r="B96" s="120" t="s">
        <v>8</v>
      </c>
      <c r="C96" s="121"/>
      <c r="D96" s="89">
        <v>0</v>
      </c>
    </row>
    <row r="97" spans="1:4" s="2" customFormat="1" ht="26.25" customHeight="1" x14ac:dyDescent="0.3">
      <c r="A97" s="3" t="s">
        <v>22</v>
      </c>
      <c r="B97" s="120" t="s">
        <v>14</v>
      </c>
      <c r="C97" s="121"/>
      <c r="D97" s="89">
        <f>D98+D99</f>
        <v>0</v>
      </c>
    </row>
    <row r="98" spans="1:4" s="2" customFormat="1" ht="24.75" customHeight="1" x14ac:dyDescent="0.3">
      <c r="A98" s="3" t="s">
        <v>23</v>
      </c>
      <c r="B98" s="120" t="s">
        <v>9</v>
      </c>
      <c r="C98" s="121"/>
      <c r="D98" s="88">
        <v>0</v>
      </c>
    </row>
    <row r="99" spans="1:4" s="2" customFormat="1" ht="28.5" customHeight="1" x14ac:dyDescent="0.3">
      <c r="A99" s="3" t="s">
        <v>24</v>
      </c>
      <c r="B99" s="120" t="s">
        <v>5</v>
      </c>
      <c r="C99" s="121"/>
      <c r="D99" s="88">
        <v>0</v>
      </c>
    </row>
    <row r="100" spans="1:4" s="2" customFormat="1" ht="33" customHeight="1" x14ac:dyDescent="0.3">
      <c r="A100" s="3" t="s">
        <v>25</v>
      </c>
      <c r="B100" s="120" t="s">
        <v>15</v>
      </c>
      <c r="C100" s="121"/>
      <c r="D100" s="89">
        <f>D101+D102</f>
        <v>0</v>
      </c>
    </row>
    <row r="101" spans="1:4" s="2" customFormat="1" ht="30" customHeight="1" x14ac:dyDescent="0.3">
      <c r="A101" s="3" t="s">
        <v>26</v>
      </c>
      <c r="B101" s="120" t="s">
        <v>10</v>
      </c>
      <c r="C101" s="121"/>
      <c r="D101" s="88">
        <v>0</v>
      </c>
    </row>
    <row r="102" spans="1:4" s="2" customFormat="1" ht="30" customHeight="1" thickBot="1" x14ac:dyDescent="0.35">
      <c r="A102" s="118" t="s">
        <v>27</v>
      </c>
      <c r="B102" s="136" t="s">
        <v>11</v>
      </c>
      <c r="C102" s="137"/>
      <c r="D102" s="119">
        <v>0</v>
      </c>
    </row>
    <row r="103" spans="1:4" s="2" customFormat="1" ht="59.25" customHeight="1" thickBot="1" x14ac:dyDescent="0.35">
      <c r="A103" s="116">
        <v>1</v>
      </c>
      <c r="B103" s="122" t="s">
        <v>95</v>
      </c>
      <c r="C103" s="123"/>
      <c r="D103" s="117">
        <f>D104+D108+D109+D112</f>
        <v>4</v>
      </c>
    </row>
    <row r="104" spans="1:4" s="2" customFormat="1" ht="28.5" customHeight="1" x14ac:dyDescent="0.3">
      <c r="A104" s="4" t="s">
        <v>17</v>
      </c>
      <c r="B104" s="124" t="s">
        <v>13</v>
      </c>
      <c r="C104" s="125"/>
      <c r="D104" s="87">
        <f>D105+D106+D107</f>
        <v>4</v>
      </c>
    </row>
    <row r="105" spans="1:4" s="2" customFormat="1" ht="30" customHeight="1" x14ac:dyDescent="0.3">
      <c r="A105" s="3" t="s">
        <v>18</v>
      </c>
      <c r="B105" s="120" t="s">
        <v>5</v>
      </c>
      <c r="C105" s="121"/>
      <c r="D105" s="88">
        <v>4</v>
      </c>
    </row>
    <row r="106" spans="1:4" s="2" customFormat="1" ht="21.75" customHeight="1" x14ac:dyDescent="0.3">
      <c r="A106" s="3" t="s">
        <v>19</v>
      </c>
      <c r="B106" s="120" t="s">
        <v>6</v>
      </c>
      <c r="C106" s="121"/>
      <c r="D106" s="88">
        <v>0</v>
      </c>
    </row>
    <row r="107" spans="1:4" s="2" customFormat="1" ht="21" customHeight="1" x14ac:dyDescent="0.3">
      <c r="A107" s="3" t="s">
        <v>20</v>
      </c>
      <c r="B107" s="120" t="s">
        <v>7</v>
      </c>
      <c r="C107" s="121"/>
      <c r="D107" s="88">
        <v>0</v>
      </c>
    </row>
    <row r="108" spans="1:4" s="2" customFormat="1" ht="22.5" customHeight="1" x14ac:dyDescent="0.3">
      <c r="A108" s="3" t="s">
        <v>21</v>
      </c>
      <c r="B108" s="120" t="s">
        <v>8</v>
      </c>
      <c r="C108" s="121"/>
      <c r="D108" s="89">
        <v>0</v>
      </c>
    </row>
    <row r="109" spans="1:4" s="2" customFormat="1" ht="26.25" customHeight="1" x14ac:dyDescent="0.3">
      <c r="A109" s="3" t="s">
        <v>22</v>
      </c>
      <c r="B109" s="120" t="s">
        <v>14</v>
      </c>
      <c r="C109" s="121"/>
      <c r="D109" s="89">
        <f>D110+D111</f>
        <v>0</v>
      </c>
    </row>
    <row r="110" spans="1:4" s="2" customFormat="1" ht="24.75" customHeight="1" x14ac:dyDescent="0.3">
      <c r="A110" s="3" t="s">
        <v>23</v>
      </c>
      <c r="B110" s="120" t="s">
        <v>9</v>
      </c>
      <c r="C110" s="121"/>
      <c r="D110" s="88">
        <v>0</v>
      </c>
    </row>
    <row r="111" spans="1:4" s="2" customFormat="1" ht="28.5" customHeight="1" x14ac:dyDescent="0.3">
      <c r="A111" s="3" t="s">
        <v>24</v>
      </c>
      <c r="B111" s="120" t="s">
        <v>5</v>
      </c>
      <c r="C111" s="121"/>
      <c r="D111" s="88">
        <v>0</v>
      </c>
    </row>
    <row r="112" spans="1:4" s="2" customFormat="1" ht="33" customHeight="1" x14ac:dyDescent="0.3">
      <c r="A112" s="3" t="s">
        <v>25</v>
      </c>
      <c r="B112" s="120" t="s">
        <v>15</v>
      </c>
      <c r="C112" s="121"/>
      <c r="D112" s="89">
        <f>D113+D114</f>
        <v>0</v>
      </c>
    </row>
    <row r="113" spans="1:4" s="2" customFormat="1" ht="30" customHeight="1" x14ac:dyDescent="0.3">
      <c r="A113" s="3" t="s">
        <v>26</v>
      </c>
      <c r="B113" s="120" t="s">
        <v>10</v>
      </c>
      <c r="C113" s="121"/>
      <c r="D113" s="88">
        <v>0</v>
      </c>
    </row>
    <row r="114" spans="1:4" s="2" customFormat="1" ht="30" customHeight="1" thickBot="1" x14ac:dyDescent="0.35">
      <c r="A114" s="118" t="s">
        <v>27</v>
      </c>
      <c r="B114" s="136" t="s">
        <v>11</v>
      </c>
      <c r="C114" s="137"/>
      <c r="D114" s="119">
        <v>0</v>
      </c>
    </row>
    <row r="115" spans="1:4" s="2" customFormat="1" ht="42.75" customHeight="1" thickBot="1" x14ac:dyDescent="0.35">
      <c r="A115" s="116">
        <v>1</v>
      </c>
      <c r="B115" s="122" t="s">
        <v>96</v>
      </c>
      <c r="C115" s="123"/>
      <c r="D115" s="117">
        <f>D116+D120+D121+D124</f>
        <v>2</v>
      </c>
    </row>
    <row r="116" spans="1:4" s="2" customFormat="1" ht="28.5" customHeight="1" x14ac:dyDescent="0.3">
      <c r="A116" s="4" t="s">
        <v>17</v>
      </c>
      <c r="B116" s="124" t="s">
        <v>13</v>
      </c>
      <c r="C116" s="125"/>
      <c r="D116" s="87">
        <f>D117+D118+D119</f>
        <v>2</v>
      </c>
    </row>
    <row r="117" spans="1:4" s="2" customFormat="1" ht="30" customHeight="1" x14ac:dyDescent="0.3">
      <c r="A117" s="3" t="s">
        <v>18</v>
      </c>
      <c r="B117" s="120" t="s">
        <v>5</v>
      </c>
      <c r="C117" s="121"/>
      <c r="D117" s="88">
        <v>2</v>
      </c>
    </row>
    <row r="118" spans="1:4" s="2" customFormat="1" ht="21.75" customHeight="1" x14ac:dyDescent="0.3">
      <c r="A118" s="3" t="s">
        <v>19</v>
      </c>
      <c r="B118" s="120" t="s">
        <v>6</v>
      </c>
      <c r="C118" s="121"/>
      <c r="D118" s="88">
        <v>0</v>
      </c>
    </row>
    <row r="119" spans="1:4" s="2" customFormat="1" ht="21" customHeight="1" x14ac:dyDescent="0.3">
      <c r="A119" s="3" t="s">
        <v>20</v>
      </c>
      <c r="B119" s="120" t="s">
        <v>7</v>
      </c>
      <c r="C119" s="121"/>
      <c r="D119" s="88">
        <v>0</v>
      </c>
    </row>
    <row r="120" spans="1:4" s="2" customFormat="1" ht="22.5" customHeight="1" x14ac:dyDescent="0.3">
      <c r="A120" s="3" t="s">
        <v>21</v>
      </c>
      <c r="B120" s="120" t="s">
        <v>8</v>
      </c>
      <c r="C120" s="121"/>
      <c r="D120" s="89">
        <v>0</v>
      </c>
    </row>
    <row r="121" spans="1:4" s="2" customFormat="1" ht="26.25" customHeight="1" x14ac:dyDescent="0.3">
      <c r="A121" s="3" t="s">
        <v>22</v>
      </c>
      <c r="B121" s="120" t="s">
        <v>14</v>
      </c>
      <c r="C121" s="121"/>
      <c r="D121" s="89">
        <f>D122+D123</f>
        <v>0</v>
      </c>
    </row>
    <row r="122" spans="1:4" s="2" customFormat="1" ht="24.75" customHeight="1" x14ac:dyDescent="0.3">
      <c r="A122" s="3" t="s">
        <v>23</v>
      </c>
      <c r="B122" s="120" t="s">
        <v>9</v>
      </c>
      <c r="C122" s="121"/>
      <c r="D122" s="88">
        <v>0</v>
      </c>
    </row>
    <row r="123" spans="1:4" s="2" customFormat="1" ht="28.5" customHeight="1" x14ac:dyDescent="0.3">
      <c r="A123" s="3" t="s">
        <v>24</v>
      </c>
      <c r="B123" s="120" t="s">
        <v>5</v>
      </c>
      <c r="C123" s="121"/>
      <c r="D123" s="88">
        <v>0</v>
      </c>
    </row>
    <row r="124" spans="1:4" s="2" customFormat="1" ht="33" customHeight="1" x14ac:dyDescent="0.3">
      <c r="A124" s="3" t="s">
        <v>25</v>
      </c>
      <c r="B124" s="120" t="s">
        <v>15</v>
      </c>
      <c r="C124" s="121"/>
      <c r="D124" s="89">
        <f>D125+D126</f>
        <v>0</v>
      </c>
    </row>
    <row r="125" spans="1:4" s="2" customFormat="1" ht="30" customHeight="1" x14ac:dyDescent="0.3">
      <c r="A125" s="3" t="s">
        <v>26</v>
      </c>
      <c r="B125" s="120" t="s">
        <v>10</v>
      </c>
      <c r="C125" s="121"/>
      <c r="D125" s="88">
        <v>0</v>
      </c>
    </row>
    <row r="126" spans="1:4" s="2" customFormat="1" ht="30" customHeight="1" thickBot="1" x14ac:dyDescent="0.35">
      <c r="A126" s="118" t="s">
        <v>27</v>
      </c>
      <c r="B126" s="136" t="s">
        <v>11</v>
      </c>
      <c r="C126" s="137"/>
      <c r="D126" s="119">
        <v>0</v>
      </c>
    </row>
    <row r="127" spans="1:4" s="2" customFormat="1" ht="72" customHeight="1" thickBot="1" x14ac:dyDescent="0.35">
      <c r="A127" s="116">
        <v>1</v>
      </c>
      <c r="B127" s="122" t="s">
        <v>97</v>
      </c>
      <c r="C127" s="123"/>
      <c r="D127" s="117">
        <f>D128+D132+D133+D136</f>
        <v>8</v>
      </c>
    </row>
    <row r="128" spans="1:4" s="2" customFormat="1" ht="28.5" customHeight="1" x14ac:dyDescent="0.3">
      <c r="A128" s="4" t="s">
        <v>17</v>
      </c>
      <c r="B128" s="124" t="s">
        <v>13</v>
      </c>
      <c r="C128" s="125"/>
      <c r="D128" s="87">
        <f>D129+D130+D131</f>
        <v>8</v>
      </c>
    </row>
    <row r="129" spans="1:4" s="2" customFormat="1" ht="30" customHeight="1" x14ac:dyDescent="0.3">
      <c r="A129" s="3" t="s">
        <v>18</v>
      </c>
      <c r="B129" s="120" t="s">
        <v>5</v>
      </c>
      <c r="C129" s="121"/>
      <c r="D129" s="88">
        <v>8</v>
      </c>
    </row>
    <row r="130" spans="1:4" s="2" customFormat="1" ht="21.75" customHeight="1" x14ac:dyDescent="0.3">
      <c r="A130" s="3" t="s">
        <v>19</v>
      </c>
      <c r="B130" s="120" t="s">
        <v>6</v>
      </c>
      <c r="C130" s="121"/>
      <c r="D130" s="88">
        <v>0</v>
      </c>
    </row>
    <row r="131" spans="1:4" s="2" customFormat="1" ht="21" customHeight="1" x14ac:dyDescent="0.3">
      <c r="A131" s="3" t="s">
        <v>20</v>
      </c>
      <c r="B131" s="120" t="s">
        <v>7</v>
      </c>
      <c r="C131" s="121"/>
      <c r="D131" s="88">
        <v>0</v>
      </c>
    </row>
    <row r="132" spans="1:4" s="2" customFormat="1" ht="22.5" customHeight="1" x14ac:dyDescent="0.3">
      <c r="A132" s="3" t="s">
        <v>21</v>
      </c>
      <c r="B132" s="120" t="s">
        <v>8</v>
      </c>
      <c r="C132" s="121"/>
      <c r="D132" s="89">
        <v>0</v>
      </c>
    </row>
    <row r="133" spans="1:4" s="2" customFormat="1" ht="26.25" customHeight="1" x14ac:dyDescent="0.3">
      <c r="A133" s="3" t="s">
        <v>22</v>
      </c>
      <c r="B133" s="120" t="s">
        <v>14</v>
      </c>
      <c r="C133" s="121"/>
      <c r="D133" s="89">
        <f>D134+D135</f>
        <v>0</v>
      </c>
    </row>
    <row r="134" spans="1:4" s="2" customFormat="1" ht="24.75" customHeight="1" x14ac:dyDescent="0.3">
      <c r="A134" s="3" t="s">
        <v>23</v>
      </c>
      <c r="B134" s="120" t="s">
        <v>9</v>
      </c>
      <c r="C134" s="121"/>
      <c r="D134" s="88">
        <v>0</v>
      </c>
    </row>
    <row r="135" spans="1:4" s="2" customFormat="1" ht="28.5" customHeight="1" x14ac:dyDescent="0.3">
      <c r="A135" s="3" t="s">
        <v>24</v>
      </c>
      <c r="B135" s="120" t="s">
        <v>5</v>
      </c>
      <c r="C135" s="121"/>
      <c r="D135" s="88">
        <v>0</v>
      </c>
    </row>
    <row r="136" spans="1:4" s="2" customFormat="1" ht="33" customHeight="1" x14ac:dyDescent="0.3">
      <c r="A136" s="3" t="s">
        <v>25</v>
      </c>
      <c r="B136" s="120" t="s">
        <v>15</v>
      </c>
      <c r="C136" s="121"/>
      <c r="D136" s="89">
        <f>D137+D138</f>
        <v>0</v>
      </c>
    </row>
    <row r="137" spans="1:4" s="2" customFormat="1" ht="30" customHeight="1" x14ac:dyDescent="0.3">
      <c r="A137" s="3" t="s">
        <v>26</v>
      </c>
      <c r="B137" s="120" t="s">
        <v>10</v>
      </c>
      <c r="C137" s="121"/>
      <c r="D137" s="88">
        <v>0</v>
      </c>
    </row>
    <row r="138" spans="1:4" s="2" customFormat="1" ht="30" customHeight="1" thickBot="1" x14ac:dyDescent="0.35">
      <c r="A138" s="118" t="s">
        <v>27</v>
      </c>
      <c r="B138" s="136" t="s">
        <v>11</v>
      </c>
      <c r="C138" s="137"/>
      <c r="D138" s="119">
        <v>0</v>
      </c>
    </row>
    <row r="139" spans="1:4" s="2" customFormat="1" ht="87" customHeight="1" thickBot="1" x14ac:dyDescent="0.35">
      <c r="A139" s="116">
        <v>1</v>
      </c>
      <c r="B139" s="122" t="s">
        <v>98</v>
      </c>
      <c r="C139" s="123"/>
      <c r="D139" s="117">
        <f>D140+D144+D145+D148</f>
        <v>1</v>
      </c>
    </row>
    <row r="140" spans="1:4" s="2" customFormat="1" ht="28.5" customHeight="1" x14ac:dyDescent="0.3">
      <c r="A140" s="4" t="s">
        <v>17</v>
      </c>
      <c r="B140" s="124" t="s">
        <v>13</v>
      </c>
      <c r="C140" s="125"/>
      <c r="D140" s="87">
        <f>D141+D142+D143</f>
        <v>1</v>
      </c>
    </row>
    <row r="141" spans="1:4" s="2" customFormat="1" ht="30" customHeight="1" x14ac:dyDescent="0.3">
      <c r="A141" s="3" t="s">
        <v>18</v>
      </c>
      <c r="B141" s="120" t="s">
        <v>5</v>
      </c>
      <c r="C141" s="121"/>
      <c r="D141" s="88">
        <v>1</v>
      </c>
    </row>
    <row r="142" spans="1:4" s="2" customFormat="1" ht="21.75" customHeight="1" x14ac:dyDescent="0.3">
      <c r="A142" s="3" t="s">
        <v>19</v>
      </c>
      <c r="B142" s="120" t="s">
        <v>6</v>
      </c>
      <c r="C142" s="121"/>
      <c r="D142" s="88">
        <v>0</v>
      </c>
    </row>
    <row r="143" spans="1:4" s="2" customFormat="1" ht="21" customHeight="1" x14ac:dyDescent="0.3">
      <c r="A143" s="3" t="s">
        <v>20</v>
      </c>
      <c r="B143" s="120" t="s">
        <v>7</v>
      </c>
      <c r="C143" s="121"/>
      <c r="D143" s="88">
        <v>0</v>
      </c>
    </row>
    <row r="144" spans="1:4" s="2" customFormat="1" ht="22.5" customHeight="1" x14ac:dyDescent="0.3">
      <c r="A144" s="3" t="s">
        <v>21</v>
      </c>
      <c r="B144" s="120" t="s">
        <v>8</v>
      </c>
      <c r="C144" s="121"/>
      <c r="D144" s="89">
        <v>0</v>
      </c>
    </row>
    <row r="145" spans="1:4" s="2" customFormat="1" ht="26.25" customHeight="1" x14ac:dyDescent="0.3">
      <c r="A145" s="3" t="s">
        <v>22</v>
      </c>
      <c r="B145" s="120" t="s">
        <v>14</v>
      </c>
      <c r="C145" s="121"/>
      <c r="D145" s="89">
        <f>D146+D147</f>
        <v>0</v>
      </c>
    </row>
    <row r="146" spans="1:4" s="2" customFormat="1" ht="24.75" customHeight="1" x14ac:dyDescent="0.3">
      <c r="A146" s="3" t="s">
        <v>23</v>
      </c>
      <c r="B146" s="120" t="s">
        <v>9</v>
      </c>
      <c r="C146" s="121"/>
      <c r="D146" s="88">
        <v>0</v>
      </c>
    </row>
    <row r="147" spans="1:4" s="2" customFormat="1" ht="28.5" customHeight="1" x14ac:dyDescent="0.3">
      <c r="A147" s="3" t="s">
        <v>24</v>
      </c>
      <c r="B147" s="120" t="s">
        <v>5</v>
      </c>
      <c r="C147" s="121"/>
      <c r="D147" s="88">
        <v>0</v>
      </c>
    </row>
    <row r="148" spans="1:4" s="2" customFormat="1" ht="33" customHeight="1" x14ac:dyDescent="0.3">
      <c r="A148" s="3" t="s">
        <v>25</v>
      </c>
      <c r="B148" s="120" t="s">
        <v>15</v>
      </c>
      <c r="C148" s="121"/>
      <c r="D148" s="89">
        <f>D149+D150</f>
        <v>0</v>
      </c>
    </row>
    <row r="149" spans="1:4" s="2" customFormat="1" ht="30" customHeight="1" x14ac:dyDescent="0.3">
      <c r="A149" s="3" t="s">
        <v>26</v>
      </c>
      <c r="B149" s="120" t="s">
        <v>10</v>
      </c>
      <c r="C149" s="121"/>
      <c r="D149" s="88">
        <v>0</v>
      </c>
    </row>
    <row r="150" spans="1:4" s="2" customFormat="1" ht="30" customHeight="1" thickBot="1" x14ac:dyDescent="0.35">
      <c r="A150" s="118" t="s">
        <v>27</v>
      </c>
      <c r="B150" s="136" t="s">
        <v>11</v>
      </c>
      <c r="C150" s="137"/>
      <c r="D150" s="119">
        <v>0</v>
      </c>
    </row>
    <row r="151" spans="1:4" s="2" customFormat="1" ht="30.75" customHeight="1" thickBot="1" x14ac:dyDescent="0.35">
      <c r="A151" s="116">
        <v>1</v>
      </c>
      <c r="B151" s="122" t="s">
        <v>99</v>
      </c>
      <c r="C151" s="123"/>
      <c r="D151" s="117">
        <f>D152+D156+D157+D160</f>
        <v>1</v>
      </c>
    </row>
    <row r="152" spans="1:4" s="2" customFormat="1" ht="28.5" customHeight="1" x14ac:dyDescent="0.3">
      <c r="A152" s="4" t="s">
        <v>17</v>
      </c>
      <c r="B152" s="124" t="s">
        <v>13</v>
      </c>
      <c r="C152" s="125"/>
      <c r="D152" s="87">
        <f>D153+D154+D155</f>
        <v>1</v>
      </c>
    </row>
    <row r="153" spans="1:4" s="2" customFormat="1" ht="30" customHeight="1" x14ac:dyDescent="0.3">
      <c r="A153" s="3" t="s">
        <v>18</v>
      </c>
      <c r="B153" s="120" t="s">
        <v>5</v>
      </c>
      <c r="C153" s="121"/>
      <c r="D153" s="88">
        <v>1</v>
      </c>
    </row>
    <row r="154" spans="1:4" s="2" customFormat="1" ht="21.75" customHeight="1" x14ac:dyDescent="0.3">
      <c r="A154" s="3" t="s">
        <v>19</v>
      </c>
      <c r="B154" s="120" t="s">
        <v>6</v>
      </c>
      <c r="C154" s="121"/>
      <c r="D154" s="88">
        <v>0</v>
      </c>
    </row>
    <row r="155" spans="1:4" s="2" customFormat="1" ht="21" customHeight="1" x14ac:dyDescent="0.3">
      <c r="A155" s="3" t="s">
        <v>20</v>
      </c>
      <c r="B155" s="120" t="s">
        <v>7</v>
      </c>
      <c r="C155" s="121"/>
      <c r="D155" s="88">
        <v>0</v>
      </c>
    </row>
    <row r="156" spans="1:4" s="2" customFormat="1" ht="22.5" customHeight="1" x14ac:dyDescent="0.3">
      <c r="A156" s="3" t="s">
        <v>21</v>
      </c>
      <c r="B156" s="120" t="s">
        <v>8</v>
      </c>
      <c r="C156" s="121"/>
      <c r="D156" s="89">
        <v>0</v>
      </c>
    </row>
    <row r="157" spans="1:4" s="2" customFormat="1" ht="26.25" customHeight="1" x14ac:dyDescent="0.3">
      <c r="A157" s="3" t="s">
        <v>22</v>
      </c>
      <c r="B157" s="120" t="s">
        <v>14</v>
      </c>
      <c r="C157" s="121"/>
      <c r="D157" s="89">
        <f>D158+D159</f>
        <v>0</v>
      </c>
    </row>
    <row r="158" spans="1:4" s="2" customFormat="1" ht="24.75" customHeight="1" x14ac:dyDescent="0.3">
      <c r="A158" s="3" t="s">
        <v>23</v>
      </c>
      <c r="B158" s="120" t="s">
        <v>9</v>
      </c>
      <c r="C158" s="121"/>
      <c r="D158" s="88">
        <v>0</v>
      </c>
    </row>
    <row r="159" spans="1:4" s="2" customFormat="1" ht="28.5" customHeight="1" x14ac:dyDescent="0.3">
      <c r="A159" s="3" t="s">
        <v>24</v>
      </c>
      <c r="B159" s="120" t="s">
        <v>5</v>
      </c>
      <c r="C159" s="121"/>
      <c r="D159" s="88">
        <v>0</v>
      </c>
    </row>
    <row r="160" spans="1:4" s="2" customFormat="1" ht="33" customHeight="1" x14ac:dyDescent="0.3">
      <c r="A160" s="3" t="s">
        <v>25</v>
      </c>
      <c r="B160" s="120" t="s">
        <v>15</v>
      </c>
      <c r="C160" s="121"/>
      <c r="D160" s="89">
        <f>D161+D162</f>
        <v>0</v>
      </c>
    </row>
    <row r="161" spans="1:4" s="2" customFormat="1" ht="30" customHeight="1" x14ac:dyDescent="0.3">
      <c r="A161" s="3" t="s">
        <v>26</v>
      </c>
      <c r="B161" s="120" t="s">
        <v>10</v>
      </c>
      <c r="C161" s="121"/>
      <c r="D161" s="88">
        <v>0</v>
      </c>
    </row>
    <row r="162" spans="1:4" s="2" customFormat="1" ht="30" customHeight="1" thickBot="1" x14ac:dyDescent="0.35">
      <c r="A162" s="118" t="s">
        <v>27</v>
      </c>
      <c r="B162" s="136" t="s">
        <v>11</v>
      </c>
      <c r="C162" s="137"/>
      <c r="D162" s="119">
        <v>0</v>
      </c>
    </row>
    <row r="163" spans="1:4" s="2" customFormat="1" ht="73.5" hidden="1" customHeight="1" thickBot="1" x14ac:dyDescent="0.35">
      <c r="A163" s="30">
        <v>1</v>
      </c>
      <c r="B163" s="142" t="s">
        <v>100</v>
      </c>
      <c r="C163" s="143"/>
      <c r="D163" s="31">
        <f>D164+D168+D169+D172</f>
        <v>0</v>
      </c>
    </row>
    <row r="164" spans="1:4" s="2" customFormat="1" ht="28.5" hidden="1" customHeight="1" x14ac:dyDescent="0.3">
      <c r="A164" s="33" t="s">
        <v>17</v>
      </c>
      <c r="B164" s="144" t="s">
        <v>13</v>
      </c>
      <c r="C164" s="145"/>
      <c r="D164" s="34">
        <f>D165+D166+D167</f>
        <v>0</v>
      </c>
    </row>
    <row r="165" spans="1:4" s="2" customFormat="1" ht="30" hidden="1" customHeight="1" x14ac:dyDescent="0.3">
      <c r="A165" s="35" t="s">
        <v>18</v>
      </c>
      <c r="B165" s="138" t="s">
        <v>5</v>
      </c>
      <c r="C165" s="139"/>
      <c r="D165" s="36">
        <v>0</v>
      </c>
    </row>
    <row r="166" spans="1:4" s="2" customFormat="1" ht="21.75" hidden="1" customHeight="1" x14ac:dyDescent="0.3">
      <c r="A166" s="35" t="s">
        <v>19</v>
      </c>
      <c r="B166" s="138" t="s">
        <v>6</v>
      </c>
      <c r="C166" s="139"/>
      <c r="D166" s="36">
        <v>0</v>
      </c>
    </row>
    <row r="167" spans="1:4" s="2" customFormat="1" ht="21" hidden="1" customHeight="1" x14ac:dyDescent="0.3">
      <c r="A167" s="35" t="s">
        <v>20</v>
      </c>
      <c r="B167" s="138" t="s">
        <v>7</v>
      </c>
      <c r="C167" s="139"/>
      <c r="D167" s="36">
        <v>0</v>
      </c>
    </row>
    <row r="168" spans="1:4" s="2" customFormat="1" ht="22.5" hidden="1" customHeight="1" x14ac:dyDescent="0.3">
      <c r="A168" s="35" t="s">
        <v>21</v>
      </c>
      <c r="B168" s="138" t="s">
        <v>8</v>
      </c>
      <c r="C168" s="139"/>
      <c r="D168" s="37">
        <v>0</v>
      </c>
    </row>
    <row r="169" spans="1:4" s="2" customFormat="1" ht="26.25" hidden="1" customHeight="1" x14ac:dyDescent="0.3">
      <c r="A169" s="35" t="s">
        <v>22</v>
      </c>
      <c r="B169" s="138" t="s">
        <v>14</v>
      </c>
      <c r="C169" s="139"/>
      <c r="D169" s="37">
        <f>D170+D171</f>
        <v>0</v>
      </c>
    </row>
    <row r="170" spans="1:4" s="2" customFormat="1" ht="24.75" hidden="1" customHeight="1" x14ac:dyDescent="0.3">
      <c r="A170" s="35" t="s">
        <v>23</v>
      </c>
      <c r="B170" s="138" t="s">
        <v>9</v>
      </c>
      <c r="C170" s="139"/>
      <c r="D170" s="36">
        <v>0</v>
      </c>
    </row>
    <row r="171" spans="1:4" s="2" customFormat="1" ht="28.5" hidden="1" customHeight="1" x14ac:dyDescent="0.3">
      <c r="A171" s="35" t="s">
        <v>24</v>
      </c>
      <c r="B171" s="138" t="s">
        <v>5</v>
      </c>
      <c r="C171" s="139"/>
      <c r="D171" s="36">
        <v>0</v>
      </c>
    </row>
    <row r="172" spans="1:4" s="2" customFormat="1" ht="33" hidden="1" customHeight="1" x14ac:dyDescent="0.3">
      <c r="A172" s="35" t="s">
        <v>25</v>
      </c>
      <c r="B172" s="138" t="s">
        <v>15</v>
      </c>
      <c r="C172" s="139"/>
      <c r="D172" s="37">
        <f>D173+D174</f>
        <v>0</v>
      </c>
    </row>
    <row r="173" spans="1:4" s="2" customFormat="1" ht="30" hidden="1" customHeight="1" x14ac:dyDescent="0.3">
      <c r="A173" s="35" t="s">
        <v>26</v>
      </c>
      <c r="B173" s="138" t="s">
        <v>10</v>
      </c>
      <c r="C173" s="139"/>
      <c r="D173" s="36">
        <v>0</v>
      </c>
    </row>
    <row r="174" spans="1:4" s="2" customFormat="1" ht="30" hidden="1" customHeight="1" thickBot="1" x14ac:dyDescent="0.35">
      <c r="A174" s="38" t="s">
        <v>27</v>
      </c>
      <c r="B174" s="140" t="s">
        <v>11</v>
      </c>
      <c r="C174" s="141"/>
      <c r="D174" s="39">
        <v>0</v>
      </c>
    </row>
  </sheetData>
  <mergeCells count="165">
    <mergeCell ref="B174:C174"/>
    <mergeCell ref="B167:C167"/>
    <mergeCell ref="B168:C168"/>
    <mergeCell ref="B169:C169"/>
    <mergeCell ref="B170:C170"/>
    <mergeCell ref="B171:C171"/>
    <mergeCell ref="B163:C163"/>
    <mergeCell ref="B164:C164"/>
    <mergeCell ref="B165:C165"/>
    <mergeCell ref="B166:C166"/>
    <mergeCell ref="B161:C161"/>
    <mergeCell ref="B162:C162"/>
    <mergeCell ref="B156:C156"/>
    <mergeCell ref="B157:C157"/>
    <mergeCell ref="B158:C158"/>
    <mergeCell ref="B159:C159"/>
    <mergeCell ref="B160:C160"/>
    <mergeCell ref="B172:C172"/>
    <mergeCell ref="B173:C173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7:C127"/>
    <mergeCell ref="B128:C128"/>
    <mergeCell ref="B129:C129"/>
    <mergeCell ref="B130:C130"/>
    <mergeCell ref="B123:C123"/>
    <mergeCell ref="B124:C124"/>
    <mergeCell ref="B125:C125"/>
    <mergeCell ref="B126:C126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5:C55"/>
    <mergeCell ref="B56:C56"/>
    <mergeCell ref="B57:C57"/>
    <mergeCell ref="A2:D2"/>
    <mergeCell ref="A3:D3"/>
    <mergeCell ref="A4:D4"/>
    <mergeCell ref="A6:B6"/>
    <mergeCell ref="A7:B7"/>
    <mergeCell ref="B30:C30"/>
    <mergeCell ref="B31:C31"/>
    <mergeCell ref="B32:C32"/>
    <mergeCell ref="A13:C13"/>
    <mergeCell ref="A14:C14"/>
    <mergeCell ref="B16:C16"/>
    <mergeCell ref="B17:C17"/>
    <mergeCell ref="B39:C39"/>
    <mergeCell ref="B40:C40"/>
    <mergeCell ref="B41:C41"/>
    <mergeCell ref="B42:C42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1:C21"/>
    <mergeCell ref="B29:C29"/>
    <mergeCell ref="B34:C34"/>
    <mergeCell ref="B35:C35"/>
    <mergeCell ref="B36:C36"/>
    <mergeCell ref="B37:C37"/>
    <mergeCell ref="B38:C38"/>
    <mergeCell ref="B43:C43"/>
    <mergeCell ref="B51:C51"/>
    <mergeCell ref="B52:C52"/>
    <mergeCell ref="B53:C53"/>
    <mergeCell ref="B54:C54"/>
    <mergeCell ref="B50:C50"/>
    <mergeCell ref="B45:C45"/>
    <mergeCell ref="B44:C44"/>
    <mergeCell ref="B46:C46"/>
    <mergeCell ref="B47:C47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view="pageBreakPreview" zoomScale="70" zoomScaleNormal="70" zoomScaleSheetLayoutView="70" workbookViewId="0">
      <selection sqref="A1:U1"/>
    </sheetView>
  </sheetViews>
  <sheetFormatPr defaultRowHeight="129.75" customHeight="1" x14ac:dyDescent="0.25"/>
  <cols>
    <col min="1" max="1" width="30.5703125" style="27" customWidth="1"/>
    <col min="2" max="2" width="42.7109375" style="27" customWidth="1"/>
    <col min="3" max="4" width="18.7109375" style="27" customWidth="1"/>
    <col min="5" max="5" width="15.5703125" style="27" customWidth="1"/>
    <col min="6" max="6" width="18.140625" style="27" customWidth="1"/>
    <col min="7" max="7" width="15" style="27" customWidth="1"/>
    <col min="8" max="8" width="13.140625" style="27" customWidth="1"/>
    <col min="9" max="9" width="13.85546875" style="27" customWidth="1"/>
    <col min="10" max="10" width="14.7109375" style="27" customWidth="1"/>
    <col min="11" max="11" width="13.28515625" style="27" customWidth="1"/>
    <col min="12" max="12" width="12.85546875" style="27" customWidth="1"/>
    <col min="13" max="13" width="14.28515625" style="27" customWidth="1"/>
    <col min="14" max="14" width="14.5703125" style="27" customWidth="1"/>
    <col min="15" max="15" width="14.85546875" style="27" customWidth="1"/>
    <col min="16" max="16" width="16.85546875" style="27" customWidth="1"/>
    <col min="17" max="17" width="21.7109375" style="27" customWidth="1"/>
    <col min="18" max="18" width="20.42578125" style="27" customWidth="1"/>
    <col min="19" max="19" width="17.85546875" style="27" customWidth="1"/>
    <col min="20" max="20" width="21" style="27" customWidth="1"/>
    <col min="21" max="21" width="20.7109375" style="27" customWidth="1"/>
    <col min="22" max="22" width="14.28515625" style="27" customWidth="1"/>
    <col min="23" max="23" width="11.42578125" style="27" customWidth="1"/>
    <col min="24" max="16384" width="9.140625" style="27"/>
  </cols>
  <sheetData>
    <row r="1" spans="1:21" ht="129.75" customHeight="1" thickBot="1" x14ac:dyDescent="0.3">
      <c r="A1" s="204" t="s">
        <v>110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</row>
    <row r="2" spans="1:21" ht="129.75" customHeight="1" thickBot="1" x14ac:dyDescent="0.3">
      <c r="A2" s="184" t="s">
        <v>33</v>
      </c>
      <c r="B2" s="206" t="s">
        <v>58</v>
      </c>
      <c r="C2" s="206" t="s">
        <v>103</v>
      </c>
      <c r="D2" s="206" t="s">
        <v>59</v>
      </c>
      <c r="E2" s="206" t="s">
        <v>60</v>
      </c>
      <c r="F2" s="206" t="s">
        <v>74</v>
      </c>
      <c r="G2" s="209" t="s">
        <v>61</v>
      </c>
      <c r="H2" s="210"/>
      <c r="I2" s="209" t="s">
        <v>44</v>
      </c>
      <c r="J2" s="211"/>
      <c r="K2" s="211"/>
      <c r="L2" s="211"/>
      <c r="M2" s="211"/>
      <c r="N2" s="210"/>
      <c r="O2" s="209" t="s">
        <v>67</v>
      </c>
      <c r="P2" s="210"/>
      <c r="Q2" s="209" t="s">
        <v>68</v>
      </c>
      <c r="R2" s="211"/>
      <c r="S2" s="210"/>
      <c r="T2" s="209" t="s">
        <v>46</v>
      </c>
      <c r="U2" s="210"/>
    </row>
    <row r="3" spans="1:21" ht="129.75" customHeight="1" thickBot="1" x14ac:dyDescent="0.3">
      <c r="A3" s="205"/>
      <c r="B3" s="207"/>
      <c r="C3" s="207"/>
      <c r="D3" s="207"/>
      <c r="E3" s="207"/>
      <c r="F3" s="207"/>
      <c r="G3" s="184" t="s">
        <v>34</v>
      </c>
      <c r="H3" s="206" t="s">
        <v>35</v>
      </c>
      <c r="I3" s="182" t="s">
        <v>36</v>
      </c>
      <c r="J3" s="183"/>
      <c r="K3" s="182" t="s">
        <v>37</v>
      </c>
      <c r="L3" s="183"/>
      <c r="M3" s="184" t="s">
        <v>66</v>
      </c>
      <c r="N3" s="184" t="s">
        <v>84</v>
      </c>
      <c r="O3" s="184" t="s">
        <v>38</v>
      </c>
      <c r="P3" s="184" t="s">
        <v>39</v>
      </c>
      <c r="Q3" s="184" t="s">
        <v>47</v>
      </c>
      <c r="R3" s="184" t="s">
        <v>45</v>
      </c>
      <c r="S3" s="184" t="s">
        <v>40</v>
      </c>
      <c r="T3" s="184" t="s">
        <v>69</v>
      </c>
      <c r="U3" s="184" t="s">
        <v>85</v>
      </c>
    </row>
    <row r="4" spans="1:21" ht="84.75" customHeight="1" thickBot="1" x14ac:dyDescent="0.3">
      <c r="A4" s="185"/>
      <c r="B4" s="208"/>
      <c r="C4" s="208"/>
      <c r="D4" s="208"/>
      <c r="E4" s="208"/>
      <c r="F4" s="208"/>
      <c r="G4" s="185"/>
      <c r="H4" s="208"/>
      <c r="I4" s="26" t="s">
        <v>62</v>
      </c>
      <c r="J4" s="26" t="s">
        <v>63</v>
      </c>
      <c r="K4" s="26" t="s">
        <v>64</v>
      </c>
      <c r="L4" s="26" t="s">
        <v>65</v>
      </c>
      <c r="M4" s="185"/>
      <c r="N4" s="185"/>
      <c r="O4" s="185"/>
      <c r="P4" s="185"/>
      <c r="Q4" s="185"/>
      <c r="R4" s="185"/>
      <c r="S4" s="185"/>
      <c r="T4" s="185"/>
      <c r="U4" s="185"/>
    </row>
    <row r="5" spans="1:21" ht="44.25" customHeight="1" x14ac:dyDescent="0.25">
      <c r="A5" s="40">
        <v>1</v>
      </c>
      <c r="B5" s="41">
        <v>2</v>
      </c>
      <c r="C5" s="41" t="s">
        <v>42</v>
      </c>
      <c r="D5" s="41" t="s">
        <v>52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 t="s">
        <v>43</v>
      </c>
      <c r="S5" s="41">
        <v>16</v>
      </c>
      <c r="T5" s="41">
        <v>17</v>
      </c>
      <c r="U5" s="41">
        <v>18</v>
      </c>
    </row>
    <row r="6" spans="1:21" s="112" customFormat="1" ht="54" customHeight="1" x14ac:dyDescent="0.3">
      <c r="A6" s="186" t="s">
        <v>182</v>
      </c>
      <c r="B6" s="187"/>
      <c r="C6" s="108" t="s">
        <v>80</v>
      </c>
      <c r="D6" s="109" t="s">
        <v>80</v>
      </c>
      <c r="E6" s="109" t="s">
        <v>80</v>
      </c>
      <c r="F6" s="109" t="s">
        <v>80</v>
      </c>
      <c r="G6" s="109" t="s">
        <v>80</v>
      </c>
      <c r="H6" s="109" t="s">
        <v>80</v>
      </c>
      <c r="I6" s="109" t="s">
        <v>80</v>
      </c>
      <c r="J6" s="109" t="s">
        <v>80</v>
      </c>
      <c r="K6" s="109" t="s">
        <v>80</v>
      </c>
      <c r="L6" s="109" t="s">
        <v>80</v>
      </c>
      <c r="M6" s="109" t="s">
        <v>80</v>
      </c>
      <c r="N6" s="109" t="s">
        <v>80</v>
      </c>
      <c r="O6" s="109" t="s">
        <v>80</v>
      </c>
      <c r="P6" s="109" t="s">
        <v>80</v>
      </c>
      <c r="Q6" s="111">
        <f>Q8</f>
        <v>20932033.32</v>
      </c>
      <c r="R6" s="111">
        <f>R8</f>
        <v>20912163.120000001</v>
      </c>
      <c r="S6" s="111">
        <f>Q6-R6</f>
        <v>19870.199999999255</v>
      </c>
      <c r="T6" s="111">
        <f t="shared" ref="T6:U6" si="0">T8</f>
        <v>20912163.120000001</v>
      </c>
      <c r="U6" s="111">
        <f t="shared" si="0"/>
        <v>12235699.92</v>
      </c>
    </row>
    <row r="7" spans="1:21" s="2" customFormat="1" ht="36.75" customHeight="1" x14ac:dyDescent="0.3">
      <c r="A7" s="188" t="s">
        <v>181</v>
      </c>
      <c r="B7" s="188"/>
      <c r="C7" s="47" t="s">
        <v>80</v>
      </c>
      <c r="D7" s="47" t="s">
        <v>80</v>
      </c>
      <c r="E7" s="47" t="s">
        <v>80</v>
      </c>
      <c r="F7" s="47" t="s">
        <v>80</v>
      </c>
      <c r="G7" s="47" t="s">
        <v>82</v>
      </c>
      <c r="H7" s="47" t="s">
        <v>83</v>
      </c>
      <c r="I7" s="114">
        <f>I8</f>
        <v>54</v>
      </c>
      <c r="J7" s="114">
        <f t="shared" ref="J7:N7" si="1">J8</f>
        <v>54</v>
      </c>
      <c r="K7" s="114">
        <f t="shared" si="1"/>
        <v>71</v>
      </c>
      <c r="L7" s="114">
        <f t="shared" si="1"/>
        <v>71</v>
      </c>
      <c r="M7" s="114">
        <f t="shared" si="1"/>
        <v>71</v>
      </c>
      <c r="N7" s="114">
        <f t="shared" si="1"/>
        <v>0</v>
      </c>
      <c r="O7" s="113" t="s">
        <v>80</v>
      </c>
      <c r="P7" s="113" t="s">
        <v>80</v>
      </c>
      <c r="Q7" s="115">
        <f>Q8</f>
        <v>20932033.32</v>
      </c>
      <c r="R7" s="115">
        <f>R8</f>
        <v>20912163.120000001</v>
      </c>
      <c r="S7" s="115">
        <f>Q7-R7</f>
        <v>19870.199999999255</v>
      </c>
      <c r="T7" s="115">
        <f>T8</f>
        <v>20912163.120000001</v>
      </c>
      <c r="U7" s="115">
        <f>U8</f>
        <v>12235699.92</v>
      </c>
    </row>
    <row r="8" spans="1:21" ht="75" customHeight="1" x14ac:dyDescent="0.25">
      <c r="A8" s="212" t="s">
        <v>101</v>
      </c>
      <c r="B8" s="213"/>
      <c r="C8" s="42" t="s">
        <v>41</v>
      </c>
      <c r="D8" s="42" t="s">
        <v>41</v>
      </c>
      <c r="E8" s="42" t="s">
        <v>41</v>
      </c>
      <c r="F8" s="42" t="s">
        <v>41</v>
      </c>
      <c r="G8" s="42" t="s">
        <v>41</v>
      </c>
      <c r="H8" s="42" t="s">
        <v>41</v>
      </c>
      <c r="I8" s="81">
        <f>I9</f>
        <v>54</v>
      </c>
      <c r="J8" s="81">
        <f>J9</f>
        <v>54</v>
      </c>
      <c r="K8" s="81">
        <f t="shared" ref="K8:L8" si="2">K9</f>
        <v>71</v>
      </c>
      <c r="L8" s="81">
        <f t="shared" si="2"/>
        <v>71</v>
      </c>
      <c r="M8" s="81">
        <f>M9</f>
        <v>71</v>
      </c>
      <c r="N8" s="43">
        <v>0</v>
      </c>
      <c r="O8" s="44" t="s">
        <v>16</v>
      </c>
      <c r="P8" s="44" t="s">
        <v>16</v>
      </c>
      <c r="Q8" s="45">
        <f>Q11+Q16+Q31+Q35+Q41+Q49+Q53+Q63+Q67+Q81+Q85</f>
        <v>20932033.32</v>
      </c>
      <c r="R8" s="45">
        <f>R11+R16+R31+R35+R41+R49+R53+R63+R67+R81+R85</f>
        <v>20912163.120000001</v>
      </c>
      <c r="S8" s="110">
        <f>Q8-R8</f>
        <v>19870.199999999255</v>
      </c>
      <c r="T8" s="45">
        <f>T11+T16+T31+T35+T41+T49+T53+T63+T67+T81+T85</f>
        <v>20912163.120000001</v>
      </c>
      <c r="U8" s="45">
        <f>U11+U16+U31+U35+U41+U49+U53+U63+U67+U81+U85</f>
        <v>12235699.92</v>
      </c>
    </row>
    <row r="9" spans="1:21" ht="73.5" customHeight="1" x14ac:dyDescent="0.25">
      <c r="A9" s="169" t="s">
        <v>125</v>
      </c>
      <c r="B9" s="170"/>
      <c r="C9" s="42" t="s">
        <v>41</v>
      </c>
      <c r="D9" s="42" t="s">
        <v>41</v>
      </c>
      <c r="E9" s="42" t="s">
        <v>41</v>
      </c>
      <c r="F9" s="42" t="s">
        <v>41</v>
      </c>
      <c r="G9" s="42" t="s">
        <v>41</v>
      </c>
      <c r="H9" s="42" t="s">
        <v>41</v>
      </c>
      <c r="I9" s="81">
        <f t="shared" ref="I9:L9" si="3">I12+I17+I21+I24+I27+I33+I36+I42++I44+I46+I72+I75+I77+I50+I54+I56+I58+I60+I64+I68+I82+I86</f>
        <v>54</v>
      </c>
      <c r="J9" s="81">
        <f t="shared" si="3"/>
        <v>54</v>
      </c>
      <c r="K9" s="81">
        <f t="shared" si="3"/>
        <v>71</v>
      </c>
      <c r="L9" s="81">
        <f t="shared" si="3"/>
        <v>71</v>
      </c>
      <c r="M9" s="81">
        <f>M12+M17+M21+M24+M27+M33+M36+M42++M44+M46+M72+M75+M77+M50+M54+M56+M58+M60+M64+M68+M82+M86</f>
        <v>71</v>
      </c>
      <c r="N9" s="43">
        <v>0</v>
      </c>
      <c r="O9" s="44" t="s">
        <v>16</v>
      </c>
      <c r="P9" s="44" t="s">
        <v>16</v>
      </c>
      <c r="Q9" s="44" t="s">
        <v>16</v>
      </c>
      <c r="R9" s="44" t="s">
        <v>16</v>
      </c>
      <c r="S9" s="44" t="s">
        <v>16</v>
      </c>
      <c r="T9" s="44" t="s">
        <v>16</v>
      </c>
      <c r="U9" s="44" t="s">
        <v>16</v>
      </c>
    </row>
    <row r="10" spans="1:21" ht="126" customHeight="1" x14ac:dyDescent="0.25">
      <c r="A10" s="151" t="s">
        <v>89</v>
      </c>
      <c r="B10" s="152"/>
      <c r="C10" s="42">
        <v>1</v>
      </c>
      <c r="D10" s="47" t="s">
        <v>80</v>
      </c>
      <c r="E10" s="47" t="s">
        <v>80</v>
      </c>
      <c r="F10" s="47" t="s">
        <v>80</v>
      </c>
      <c r="G10" s="47" t="s">
        <v>80</v>
      </c>
      <c r="H10" s="47" t="s">
        <v>80</v>
      </c>
      <c r="I10" s="47" t="s">
        <v>80</v>
      </c>
      <c r="J10" s="47" t="s">
        <v>80</v>
      </c>
      <c r="K10" s="47" t="s">
        <v>80</v>
      </c>
      <c r="L10" s="47" t="s">
        <v>80</v>
      </c>
      <c r="M10" s="47" t="s">
        <v>80</v>
      </c>
      <c r="N10" s="47" t="s">
        <v>80</v>
      </c>
      <c r="O10" s="47" t="s">
        <v>80</v>
      </c>
      <c r="P10" s="47" t="s">
        <v>80</v>
      </c>
      <c r="Q10" s="90">
        <f>Q11</f>
        <v>5362500</v>
      </c>
      <c r="R10" s="90">
        <f>R11</f>
        <v>5362500</v>
      </c>
      <c r="S10" s="46">
        <f>Q10-R10</f>
        <v>0</v>
      </c>
      <c r="T10" s="90">
        <f>T11</f>
        <v>5362500</v>
      </c>
      <c r="U10" s="90">
        <f>U11</f>
        <v>2532588.2599999998</v>
      </c>
    </row>
    <row r="11" spans="1:21" ht="86.25" customHeight="1" x14ac:dyDescent="0.25">
      <c r="A11" s="167" t="s">
        <v>176</v>
      </c>
      <c r="B11" s="168"/>
      <c r="C11" s="100">
        <v>1</v>
      </c>
      <c r="D11" s="80" t="s">
        <v>70</v>
      </c>
      <c r="E11" s="29" t="s">
        <v>49</v>
      </c>
      <c r="F11" s="80" t="s">
        <v>50</v>
      </c>
      <c r="G11" s="80" t="s">
        <v>72</v>
      </c>
      <c r="H11" s="80">
        <v>642</v>
      </c>
      <c r="I11" s="100">
        <v>1</v>
      </c>
      <c r="J11" s="100">
        <v>1</v>
      </c>
      <c r="K11" s="100">
        <v>1</v>
      </c>
      <c r="L11" s="100">
        <v>1</v>
      </c>
      <c r="M11" s="100">
        <v>1</v>
      </c>
      <c r="N11" s="100">
        <f>C11-L11</f>
        <v>0</v>
      </c>
      <c r="O11" s="80" t="s">
        <v>41</v>
      </c>
      <c r="P11" s="29" t="s">
        <v>41</v>
      </c>
      <c r="Q11" s="63">
        <f>Q13</f>
        <v>5362500</v>
      </c>
      <c r="R11" s="63">
        <f>R13</f>
        <v>5362500</v>
      </c>
      <c r="S11" s="101">
        <f>Q11-R11</f>
        <v>0</v>
      </c>
      <c r="T11" s="63">
        <f t="shared" ref="T11:U11" si="4">T13</f>
        <v>5362500</v>
      </c>
      <c r="U11" s="63">
        <f t="shared" si="4"/>
        <v>2532588.2599999998</v>
      </c>
    </row>
    <row r="12" spans="1:21" ht="39" customHeight="1" x14ac:dyDescent="0.25">
      <c r="A12" s="153" t="s">
        <v>111</v>
      </c>
      <c r="B12" s="47" t="s">
        <v>81</v>
      </c>
      <c r="C12" s="47">
        <f>C13+C14</f>
        <v>2</v>
      </c>
      <c r="D12" s="47" t="s">
        <v>80</v>
      </c>
      <c r="E12" s="47" t="s">
        <v>80</v>
      </c>
      <c r="F12" s="47" t="s">
        <v>80</v>
      </c>
      <c r="G12" s="47" t="s">
        <v>82</v>
      </c>
      <c r="H12" s="47" t="s">
        <v>83</v>
      </c>
      <c r="I12" s="51">
        <f>I13+I14</f>
        <v>4</v>
      </c>
      <c r="J12" s="51">
        <f t="shared" ref="J12:N12" si="5">J13+J14</f>
        <v>4</v>
      </c>
      <c r="K12" s="51">
        <f t="shared" si="5"/>
        <v>21</v>
      </c>
      <c r="L12" s="51">
        <f t="shared" si="5"/>
        <v>21</v>
      </c>
      <c r="M12" s="51">
        <f t="shared" si="5"/>
        <v>21</v>
      </c>
      <c r="N12" s="51">
        <f t="shared" si="5"/>
        <v>0</v>
      </c>
      <c r="O12" s="47" t="s">
        <v>80</v>
      </c>
      <c r="P12" s="47" t="s">
        <v>80</v>
      </c>
      <c r="Q12" s="47" t="s">
        <v>80</v>
      </c>
      <c r="R12" s="47" t="s">
        <v>80</v>
      </c>
      <c r="S12" s="47" t="s">
        <v>80</v>
      </c>
      <c r="T12" s="47" t="s">
        <v>80</v>
      </c>
      <c r="U12" s="48" t="s">
        <v>80</v>
      </c>
    </row>
    <row r="13" spans="1:21" ht="105" customHeight="1" x14ac:dyDescent="0.25">
      <c r="A13" s="154"/>
      <c r="B13" s="58" t="s">
        <v>102</v>
      </c>
      <c r="C13" s="58">
        <v>1</v>
      </c>
      <c r="D13" s="58" t="s">
        <v>41</v>
      </c>
      <c r="E13" s="58" t="s">
        <v>41</v>
      </c>
      <c r="F13" s="52" t="s">
        <v>73</v>
      </c>
      <c r="G13" s="52" t="s">
        <v>72</v>
      </c>
      <c r="H13" s="52">
        <v>642</v>
      </c>
      <c r="I13" s="52">
        <v>2</v>
      </c>
      <c r="J13" s="52">
        <v>2</v>
      </c>
      <c r="K13" s="52">
        <v>17</v>
      </c>
      <c r="L13" s="52">
        <v>17</v>
      </c>
      <c r="M13" s="52">
        <v>17</v>
      </c>
      <c r="N13" s="52">
        <v>0</v>
      </c>
      <c r="O13" s="53">
        <v>45473</v>
      </c>
      <c r="P13" s="53">
        <v>45468</v>
      </c>
      <c r="Q13" s="193">
        <v>5362500</v>
      </c>
      <c r="R13" s="193">
        <v>5362500</v>
      </c>
      <c r="S13" s="189">
        <f>Q13-R13</f>
        <v>0</v>
      </c>
      <c r="T13" s="191">
        <f>Q13</f>
        <v>5362500</v>
      </c>
      <c r="U13" s="193">
        <v>2532588.2599999998</v>
      </c>
    </row>
    <row r="14" spans="1:21" ht="76.5" customHeight="1" x14ac:dyDescent="0.25">
      <c r="A14" s="155"/>
      <c r="B14" s="58" t="s">
        <v>104</v>
      </c>
      <c r="C14" s="58">
        <v>1</v>
      </c>
      <c r="D14" s="58" t="s">
        <v>41</v>
      </c>
      <c r="E14" s="58" t="s">
        <v>41</v>
      </c>
      <c r="F14" s="52" t="s">
        <v>73</v>
      </c>
      <c r="G14" s="51" t="s">
        <v>72</v>
      </c>
      <c r="H14" s="51">
        <v>642</v>
      </c>
      <c r="I14" s="52">
        <v>2</v>
      </c>
      <c r="J14" s="52">
        <v>2</v>
      </c>
      <c r="K14" s="52">
        <v>4</v>
      </c>
      <c r="L14" s="52">
        <v>4</v>
      </c>
      <c r="M14" s="52">
        <v>4</v>
      </c>
      <c r="N14" s="52">
        <v>0</v>
      </c>
      <c r="O14" s="53">
        <v>45473</v>
      </c>
      <c r="P14" s="53">
        <v>45468</v>
      </c>
      <c r="Q14" s="194"/>
      <c r="R14" s="194"/>
      <c r="S14" s="190"/>
      <c r="T14" s="192"/>
      <c r="U14" s="194"/>
    </row>
    <row r="15" spans="1:21" ht="76.5" customHeight="1" x14ac:dyDescent="0.25">
      <c r="A15" s="146" t="s">
        <v>90</v>
      </c>
      <c r="B15" s="147"/>
      <c r="C15" s="59">
        <f>C16</f>
        <v>4</v>
      </c>
      <c r="D15" s="47" t="s">
        <v>80</v>
      </c>
      <c r="E15" s="47" t="s">
        <v>80</v>
      </c>
      <c r="F15" s="47" t="s">
        <v>80</v>
      </c>
      <c r="G15" s="47" t="s">
        <v>80</v>
      </c>
      <c r="H15" s="47" t="s">
        <v>80</v>
      </c>
      <c r="I15" s="47" t="s">
        <v>80</v>
      </c>
      <c r="J15" s="47" t="s">
        <v>80</v>
      </c>
      <c r="K15" s="47" t="s">
        <v>80</v>
      </c>
      <c r="L15" s="47" t="s">
        <v>80</v>
      </c>
      <c r="M15" s="47" t="s">
        <v>80</v>
      </c>
      <c r="N15" s="47" t="s">
        <v>80</v>
      </c>
      <c r="O15" s="47" t="s">
        <v>80</v>
      </c>
      <c r="P15" s="47" t="s">
        <v>80</v>
      </c>
      <c r="Q15" s="103">
        <f>Q16</f>
        <v>800000</v>
      </c>
      <c r="R15" s="103">
        <f>R16</f>
        <v>780129.8</v>
      </c>
      <c r="S15" s="104">
        <f>Q15-R15</f>
        <v>19870.199999999953</v>
      </c>
      <c r="T15" s="105">
        <f>T16</f>
        <v>780129.8</v>
      </c>
      <c r="U15" s="103">
        <f>U16</f>
        <v>780129.8</v>
      </c>
    </row>
    <row r="16" spans="1:21" ht="114.75" customHeight="1" x14ac:dyDescent="0.25">
      <c r="A16" s="167" t="s">
        <v>177</v>
      </c>
      <c r="B16" s="168"/>
      <c r="C16" s="42">
        <v>4</v>
      </c>
      <c r="D16" s="42" t="s">
        <v>126</v>
      </c>
      <c r="E16" s="97" t="s">
        <v>48</v>
      </c>
      <c r="F16" s="42" t="s">
        <v>50</v>
      </c>
      <c r="G16" s="42" t="s">
        <v>72</v>
      </c>
      <c r="H16" s="42">
        <v>642</v>
      </c>
      <c r="I16" s="42">
        <f>I17+I21+I24+I27</f>
        <v>10</v>
      </c>
      <c r="J16" s="42">
        <f t="shared" ref="J16:M16" si="6">J17+J21+J24+J27</f>
        <v>10</v>
      </c>
      <c r="K16" s="42">
        <f t="shared" si="6"/>
        <v>10</v>
      </c>
      <c r="L16" s="42">
        <f t="shared" si="6"/>
        <v>10</v>
      </c>
      <c r="M16" s="42">
        <f t="shared" si="6"/>
        <v>10</v>
      </c>
      <c r="N16" s="42" t="s">
        <v>41</v>
      </c>
      <c r="O16" s="91">
        <v>45443</v>
      </c>
      <c r="P16" s="91">
        <v>45443</v>
      </c>
      <c r="Q16" s="85">
        <f>Q18++Q22+Q25+Q28</f>
        <v>800000</v>
      </c>
      <c r="R16" s="85">
        <f>R18++R22+R25+R28</f>
        <v>780129.8</v>
      </c>
      <c r="S16" s="102">
        <f>Q16-R16</f>
        <v>19870.199999999953</v>
      </c>
      <c r="T16" s="85">
        <f t="shared" ref="T16:U16" si="7">T18++T22+T25+T28</f>
        <v>780129.8</v>
      </c>
      <c r="U16" s="85">
        <f t="shared" si="7"/>
        <v>780129.8</v>
      </c>
    </row>
    <row r="17" spans="1:21" ht="52.5" customHeight="1" x14ac:dyDescent="0.25">
      <c r="A17" s="153" t="s">
        <v>128</v>
      </c>
      <c r="B17" s="47" t="s">
        <v>81</v>
      </c>
      <c r="C17" s="51">
        <f>C18+C19+C20</f>
        <v>3</v>
      </c>
      <c r="D17" s="47" t="s">
        <v>80</v>
      </c>
      <c r="E17" s="47" t="s">
        <v>80</v>
      </c>
      <c r="F17" s="47" t="s">
        <v>80</v>
      </c>
      <c r="G17" s="47" t="s">
        <v>82</v>
      </c>
      <c r="H17" s="47" t="s">
        <v>83</v>
      </c>
      <c r="I17" s="51">
        <f t="shared" ref="I17:M17" si="8">I18+I19+I20</f>
        <v>3</v>
      </c>
      <c r="J17" s="51">
        <f t="shared" si="8"/>
        <v>3</v>
      </c>
      <c r="K17" s="51">
        <f t="shared" si="8"/>
        <v>3</v>
      </c>
      <c r="L17" s="51">
        <f t="shared" si="8"/>
        <v>3</v>
      </c>
      <c r="M17" s="51">
        <f t="shared" si="8"/>
        <v>3</v>
      </c>
      <c r="N17" s="51">
        <f t="shared" ref="N17" si="9">N18+N20</f>
        <v>0</v>
      </c>
      <c r="O17" s="47" t="s">
        <v>80</v>
      </c>
      <c r="P17" s="47" t="s">
        <v>80</v>
      </c>
      <c r="Q17" s="47" t="s">
        <v>80</v>
      </c>
      <c r="R17" s="47" t="s">
        <v>80</v>
      </c>
      <c r="S17" s="47" t="s">
        <v>80</v>
      </c>
      <c r="T17" s="47" t="s">
        <v>80</v>
      </c>
      <c r="U17" s="48" t="s">
        <v>80</v>
      </c>
    </row>
    <row r="18" spans="1:21" ht="80.25" customHeight="1" x14ac:dyDescent="0.25">
      <c r="A18" s="154"/>
      <c r="B18" s="49" t="s">
        <v>112</v>
      </c>
      <c r="C18" s="52">
        <v>1</v>
      </c>
      <c r="D18" s="49" t="s">
        <v>41</v>
      </c>
      <c r="E18" s="49" t="s">
        <v>41</v>
      </c>
      <c r="F18" s="52" t="s">
        <v>73</v>
      </c>
      <c r="G18" s="52" t="s">
        <v>72</v>
      </c>
      <c r="H18" s="52">
        <v>642</v>
      </c>
      <c r="I18" s="52">
        <v>1</v>
      </c>
      <c r="J18" s="52">
        <v>1</v>
      </c>
      <c r="K18" s="52">
        <v>1</v>
      </c>
      <c r="L18" s="52">
        <v>1</v>
      </c>
      <c r="M18" s="52">
        <v>1</v>
      </c>
      <c r="N18" s="52">
        <v>0</v>
      </c>
      <c r="O18" s="53">
        <v>45443</v>
      </c>
      <c r="P18" s="53">
        <v>45443</v>
      </c>
      <c r="Q18" s="193">
        <v>200000</v>
      </c>
      <c r="R18" s="193">
        <v>198250</v>
      </c>
      <c r="S18" s="189">
        <f>Q18-R18</f>
        <v>1750</v>
      </c>
      <c r="T18" s="191">
        <v>198250</v>
      </c>
      <c r="U18" s="198">
        <v>198250</v>
      </c>
    </row>
    <row r="19" spans="1:21" ht="57.75" customHeight="1" x14ac:dyDescent="0.25">
      <c r="A19" s="154"/>
      <c r="B19" s="54" t="s">
        <v>105</v>
      </c>
      <c r="C19" s="55">
        <v>1</v>
      </c>
      <c r="D19" s="54" t="s">
        <v>41</v>
      </c>
      <c r="E19" s="54" t="s">
        <v>41</v>
      </c>
      <c r="F19" s="55" t="s">
        <v>73</v>
      </c>
      <c r="G19" s="52" t="s">
        <v>72</v>
      </c>
      <c r="H19" s="52">
        <v>642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55">
        <v>0</v>
      </c>
      <c r="O19" s="56" t="s">
        <v>113</v>
      </c>
      <c r="P19" s="56">
        <v>45443</v>
      </c>
      <c r="Q19" s="195"/>
      <c r="R19" s="195"/>
      <c r="S19" s="196"/>
      <c r="T19" s="197"/>
      <c r="U19" s="199"/>
    </row>
    <row r="20" spans="1:21" ht="69" customHeight="1" x14ac:dyDescent="0.25">
      <c r="A20" s="155"/>
      <c r="B20" s="54" t="s">
        <v>106</v>
      </c>
      <c r="C20" s="55">
        <v>1</v>
      </c>
      <c r="D20" s="54" t="s">
        <v>41</v>
      </c>
      <c r="E20" s="54" t="s">
        <v>41</v>
      </c>
      <c r="F20" s="55" t="s">
        <v>73</v>
      </c>
      <c r="G20" s="57" t="s">
        <v>72</v>
      </c>
      <c r="H20" s="57">
        <v>642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55">
        <v>0</v>
      </c>
      <c r="O20" s="56" t="s">
        <v>107</v>
      </c>
      <c r="P20" s="56">
        <v>45376</v>
      </c>
      <c r="Q20" s="194"/>
      <c r="R20" s="194"/>
      <c r="S20" s="190"/>
      <c r="T20" s="192"/>
      <c r="U20" s="200"/>
    </row>
    <row r="21" spans="1:21" s="28" customFormat="1" ht="60.75" customHeight="1" x14ac:dyDescent="0.25">
      <c r="A21" s="201" t="s">
        <v>149</v>
      </c>
      <c r="B21" s="47" t="s">
        <v>81</v>
      </c>
      <c r="C21" s="47">
        <f>C23+C22</f>
        <v>2</v>
      </c>
      <c r="D21" s="47" t="s">
        <v>80</v>
      </c>
      <c r="E21" s="47" t="s">
        <v>80</v>
      </c>
      <c r="F21" s="47" t="s">
        <v>80</v>
      </c>
      <c r="G21" s="47" t="s">
        <v>82</v>
      </c>
      <c r="H21" s="47" t="s">
        <v>83</v>
      </c>
      <c r="I21" s="51">
        <f>I23+I22</f>
        <v>2</v>
      </c>
      <c r="J21" s="51">
        <f t="shared" ref="J21:N21" si="10">J23+J22</f>
        <v>2</v>
      </c>
      <c r="K21" s="51">
        <f t="shared" si="10"/>
        <v>2</v>
      </c>
      <c r="L21" s="51">
        <f t="shared" si="10"/>
        <v>2</v>
      </c>
      <c r="M21" s="51">
        <f t="shared" si="10"/>
        <v>2</v>
      </c>
      <c r="N21" s="51">
        <f t="shared" si="10"/>
        <v>0</v>
      </c>
      <c r="O21" s="47" t="s">
        <v>80</v>
      </c>
      <c r="P21" s="47" t="s">
        <v>80</v>
      </c>
      <c r="Q21" s="47" t="s">
        <v>80</v>
      </c>
      <c r="R21" s="47" t="s">
        <v>80</v>
      </c>
      <c r="S21" s="47" t="s">
        <v>80</v>
      </c>
      <c r="T21" s="47" t="s">
        <v>80</v>
      </c>
      <c r="U21" s="48" t="s">
        <v>80</v>
      </c>
    </row>
    <row r="22" spans="1:21" s="28" customFormat="1" ht="97.5" customHeight="1" x14ac:dyDescent="0.25">
      <c r="A22" s="202"/>
      <c r="B22" s="58" t="s">
        <v>115</v>
      </c>
      <c r="C22" s="58">
        <v>1</v>
      </c>
      <c r="D22" s="58" t="s">
        <v>41</v>
      </c>
      <c r="E22" s="58" t="s">
        <v>41</v>
      </c>
      <c r="F22" s="52" t="s">
        <v>73</v>
      </c>
      <c r="G22" s="52" t="s">
        <v>72</v>
      </c>
      <c r="H22" s="52">
        <v>642</v>
      </c>
      <c r="I22" s="52">
        <v>1</v>
      </c>
      <c r="J22" s="52">
        <v>1</v>
      </c>
      <c r="K22" s="52">
        <v>1</v>
      </c>
      <c r="L22" s="52">
        <v>1</v>
      </c>
      <c r="M22" s="52">
        <v>1</v>
      </c>
      <c r="N22" s="52">
        <v>0</v>
      </c>
      <c r="O22" s="60">
        <v>45383</v>
      </c>
      <c r="P22" s="60">
        <v>45383</v>
      </c>
      <c r="Q22" s="172">
        <v>200000</v>
      </c>
      <c r="R22" s="172">
        <v>184042</v>
      </c>
      <c r="S22" s="172">
        <f>Q22-R22</f>
        <v>15958</v>
      </c>
      <c r="T22" s="172">
        <v>184042</v>
      </c>
      <c r="U22" s="164">
        <v>184042</v>
      </c>
    </row>
    <row r="23" spans="1:21" s="28" customFormat="1" ht="90.75" customHeight="1" x14ac:dyDescent="0.25">
      <c r="A23" s="203"/>
      <c r="B23" s="58" t="s">
        <v>116</v>
      </c>
      <c r="C23" s="58">
        <v>1</v>
      </c>
      <c r="D23" s="58" t="s">
        <v>41</v>
      </c>
      <c r="E23" s="58" t="s">
        <v>41</v>
      </c>
      <c r="F23" s="52" t="s">
        <v>73</v>
      </c>
      <c r="G23" s="52" t="s">
        <v>72</v>
      </c>
      <c r="H23" s="52">
        <v>642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0</v>
      </c>
      <c r="O23" s="53">
        <v>45444</v>
      </c>
      <c r="P23" s="53">
        <v>45444</v>
      </c>
      <c r="Q23" s="174"/>
      <c r="R23" s="174"/>
      <c r="S23" s="174"/>
      <c r="T23" s="174"/>
      <c r="U23" s="166"/>
    </row>
    <row r="24" spans="1:21" ht="42" customHeight="1" x14ac:dyDescent="0.25">
      <c r="A24" s="153" t="s">
        <v>150</v>
      </c>
      <c r="B24" s="47" t="s">
        <v>81</v>
      </c>
      <c r="C24" s="47">
        <f>C26+C25</f>
        <v>2</v>
      </c>
      <c r="D24" s="47" t="s">
        <v>80</v>
      </c>
      <c r="E24" s="47" t="s">
        <v>80</v>
      </c>
      <c r="F24" s="47" t="s">
        <v>80</v>
      </c>
      <c r="G24" s="47" t="s">
        <v>82</v>
      </c>
      <c r="H24" s="47" t="s">
        <v>83</v>
      </c>
      <c r="I24" s="47">
        <f>I26+I25</f>
        <v>2</v>
      </c>
      <c r="J24" s="47">
        <f t="shared" ref="J24:M24" si="11">J26+J25</f>
        <v>2</v>
      </c>
      <c r="K24" s="47">
        <f t="shared" si="11"/>
        <v>2</v>
      </c>
      <c r="L24" s="47">
        <f t="shared" si="11"/>
        <v>2</v>
      </c>
      <c r="M24" s="47">
        <f t="shared" si="11"/>
        <v>2</v>
      </c>
      <c r="N24" s="47">
        <f>N26+N25</f>
        <v>0</v>
      </c>
      <c r="O24" s="47" t="s">
        <v>80</v>
      </c>
      <c r="P24" s="47" t="s">
        <v>80</v>
      </c>
      <c r="Q24" s="47" t="s">
        <v>80</v>
      </c>
      <c r="R24" s="47" t="s">
        <v>80</v>
      </c>
      <c r="S24" s="47" t="s">
        <v>80</v>
      </c>
      <c r="T24" s="47" t="s">
        <v>80</v>
      </c>
      <c r="U24" s="47" t="s">
        <v>80</v>
      </c>
    </row>
    <row r="25" spans="1:21" ht="59.25" customHeight="1" x14ac:dyDescent="0.25">
      <c r="A25" s="154"/>
      <c r="B25" s="58" t="s">
        <v>157</v>
      </c>
      <c r="C25" s="61">
        <v>1</v>
      </c>
      <c r="D25" s="61" t="s">
        <v>80</v>
      </c>
      <c r="E25" s="61" t="s">
        <v>80</v>
      </c>
      <c r="F25" s="61" t="s">
        <v>80</v>
      </c>
      <c r="G25" s="61" t="s">
        <v>82</v>
      </c>
      <c r="H25" s="61" t="s">
        <v>83</v>
      </c>
      <c r="I25" s="52">
        <v>1</v>
      </c>
      <c r="J25" s="52">
        <v>1</v>
      </c>
      <c r="K25" s="52">
        <v>1</v>
      </c>
      <c r="L25" s="52">
        <v>1</v>
      </c>
      <c r="M25" s="52">
        <v>1</v>
      </c>
      <c r="N25" s="52">
        <v>0</v>
      </c>
      <c r="O25" s="60">
        <v>45351</v>
      </c>
      <c r="P25" s="60">
        <v>45351</v>
      </c>
      <c r="Q25" s="172">
        <v>200000</v>
      </c>
      <c r="R25" s="172">
        <v>197911</v>
      </c>
      <c r="S25" s="172">
        <f>Q25-R25</f>
        <v>2089</v>
      </c>
      <c r="T25" s="172">
        <v>197911</v>
      </c>
      <c r="U25" s="172">
        <v>197911</v>
      </c>
    </row>
    <row r="26" spans="1:21" ht="51.75" customHeight="1" x14ac:dyDescent="0.25">
      <c r="A26" s="155"/>
      <c r="B26" s="58" t="s">
        <v>117</v>
      </c>
      <c r="C26" s="61">
        <v>1</v>
      </c>
      <c r="D26" s="61" t="s">
        <v>80</v>
      </c>
      <c r="E26" s="61" t="s">
        <v>80</v>
      </c>
      <c r="F26" s="61" t="s">
        <v>80</v>
      </c>
      <c r="G26" s="61" t="s">
        <v>82</v>
      </c>
      <c r="H26" s="61" t="s">
        <v>83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0</v>
      </c>
      <c r="O26" s="60">
        <v>45412</v>
      </c>
      <c r="P26" s="60">
        <v>45409</v>
      </c>
      <c r="Q26" s="174"/>
      <c r="R26" s="174"/>
      <c r="S26" s="174"/>
      <c r="T26" s="174"/>
      <c r="U26" s="174"/>
    </row>
    <row r="27" spans="1:21" ht="33.75" customHeight="1" x14ac:dyDescent="0.25">
      <c r="A27" s="153" t="s">
        <v>151</v>
      </c>
      <c r="B27" s="47" t="s">
        <v>81</v>
      </c>
      <c r="C27" s="47">
        <f>C28+C29</f>
        <v>2</v>
      </c>
      <c r="D27" s="47" t="s">
        <v>80</v>
      </c>
      <c r="E27" s="47" t="s">
        <v>80</v>
      </c>
      <c r="F27" s="47" t="s">
        <v>80</v>
      </c>
      <c r="G27" s="47" t="s">
        <v>82</v>
      </c>
      <c r="H27" s="47" t="s">
        <v>83</v>
      </c>
      <c r="I27" s="32">
        <f>I28+I29</f>
        <v>3</v>
      </c>
      <c r="J27" s="32">
        <f t="shared" ref="J27" si="12">J28+J29</f>
        <v>3</v>
      </c>
      <c r="K27" s="32">
        <f t="shared" ref="K27" si="13">K28+K29</f>
        <v>3</v>
      </c>
      <c r="L27" s="32">
        <f t="shared" ref="L27" si="14">L28+L29</f>
        <v>3</v>
      </c>
      <c r="M27" s="32">
        <f t="shared" ref="M27" si="15">M28+M29</f>
        <v>3</v>
      </c>
      <c r="N27" s="32">
        <f t="shared" ref="N27" si="16">N28+N29</f>
        <v>0</v>
      </c>
      <c r="O27" s="47" t="s">
        <v>80</v>
      </c>
      <c r="P27" s="47" t="s">
        <v>80</v>
      </c>
      <c r="Q27" s="47" t="s">
        <v>80</v>
      </c>
      <c r="R27" s="47" t="s">
        <v>80</v>
      </c>
      <c r="S27" s="47" t="s">
        <v>80</v>
      </c>
      <c r="T27" s="47" t="s">
        <v>80</v>
      </c>
      <c r="U27" s="48" t="s">
        <v>80</v>
      </c>
    </row>
    <row r="28" spans="1:21" ht="73.5" customHeight="1" x14ac:dyDescent="0.25">
      <c r="A28" s="154"/>
      <c r="B28" s="58" t="s">
        <v>118</v>
      </c>
      <c r="C28" s="58">
        <v>1</v>
      </c>
      <c r="D28" s="58" t="s">
        <v>41</v>
      </c>
      <c r="E28" s="58" t="s">
        <v>41</v>
      </c>
      <c r="F28" s="58" t="s">
        <v>73</v>
      </c>
      <c r="G28" s="58" t="s">
        <v>72</v>
      </c>
      <c r="H28" s="58">
        <v>642</v>
      </c>
      <c r="I28" s="58">
        <v>2</v>
      </c>
      <c r="J28" s="58">
        <v>2</v>
      </c>
      <c r="K28" s="58">
        <v>2</v>
      </c>
      <c r="L28" s="58">
        <v>2</v>
      </c>
      <c r="M28" s="58">
        <v>2</v>
      </c>
      <c r="N28" s="58">
        <v>0</v>
      </c>
      <c r="O28" s="62">
        <v>45473</v>
      </c>
      <c r="P28" s="62">
        <v>45473</v>
      </c>
      <c r="Q28" s="178">
        <v>200000</v>
      </c>
      <c r="R28" s="178">
        <v>199926.8</v>
      </c>
      <c r="S28" s="175">
        <f>Q28-R28</f>
        <v>73.200000000011642</v>
      </c>
      <c r="T28" s="178">
        <v>199926.8</v>
      </c>
      <c r="U28" s="180">
        <v>199926.8</v>
      </c>
    </row>
    <row r="29" spans="1:21" ht="63.75" customHeight="1" x14ac:dyDescent="0.25">
      <c r="A29" s="155"/>
      <c r="B29" s="58" t="s">
        <v>119</v>
      </c>
      <c r="C29" s="58">
        <v>1</v>
      </c>
      <c r="D29" s="58" t="s">
        <v>41</v>
      </c>
      <c r="E29" s="58" t="s">
        <v>41</v>
      </c>
      <c r="F29" s="58" t="s">
        <v>73</v>
      </c>
      <c r="G29" s="32" t="s">
        <v>72</v>
      </c>
      <c r="H29" s="32">
        <v>642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0</v>
      </c>
      <c r="O29" s="62">
        <v>45473</v>
      </c>
      <c r="P29" s="62">
        <v>45473</v>
      </c>
      <c r="Q29" s="179"/>
      <c r="R29" s="179"/>
      <c r="S29" s="177"/>
      <c r="T29" s="179"/>
      <c r="U29" s="181"/>
    </row>
    <row r="30" spans="1:21" ht="107.25" customHeight="1" x14ac:dyDescent="0.25">
      <c r="A30" s="146" t="s">
        <v>169</v>
      </c>
      <c r="B30" s="147"/>
      <c r="C30" s="59">
        <f>C31</f>
        <v>14</v>
      </c>
      <c r="D30" s="47" t="s">
        <v>80</v>
      </c>
      <c r="E30" s="47" t="s">
        <v>80</v>
      </c>
      <c r="F30" s="47" t="s">
        <v>80</v>
      </c>
      <c r="G30" s="47" t="s">
        <v>80</v>
      </c>
      <c r="H30" s="47" t="s">
        <v>80</v>
      </c>
      <c r="I30" s="47" t="s">
        <v>80</v>
      </c>
      <c r="J30" s="47" t="s">
        <v>80</v>
      </c>
      <c r="K30" s="47" t="s">
        <v>80</v>
      </c>
      <c r="L30" s="47" t="s">
        <v>80</v>
      </c>
      <c r="M30" s="47" t="s">
        <v>80</v>
      </c>
      <c r="N30" s="47" t="s">
        <v>80</v>
      </c>
      <c r="O30" s="47" t="s">
        <v>80</v>
      </c>
      <c r="P30" s="47" t="s">
        <v>80</v>
      </c>
      <c r="Q30" s="45">
        <f>Q31</f>
        <v>147000</v>
      </c>
      <c r="R30" s="45">
        <f>R31</f>
        <v>147000</v>
      </c>
      <c r="S30" s="90">
        <f>Q30-R30</f>
        <v>0</v>
      </c>
      <c r="T30" s="45">
        <f>T31</f>
        <v>147000</v>
      </c>
      <c r="U30" s="106">
        <f>U31</f>
        <v>147000</v>
      </c>
    </row>
    <row r="31" spans="1:21" ht="97.5" customHeight="1" x14ac:dyDescent="0.25">
      <c r="A31" s="167" t="s">
        <v>178</v>
      </c>
      <c r="B31" s="168"/>
      <c r="C31" s="42">
        <v>14</v>
      </c>
      <c r="D31" s="42" t="s">
        <v>71</v>
      </c>
      <c r="E31" s="97" t="s">
        <v>48</v>
      </c>
      <c r="F31" s="42" t="s">
        <v>50</v>
      </c>
      <c r="G31" s="42" t="s">
        <v>72</v>
      </c>
      <c r="H31" s="42">
        <v>642</v>
      </c>
      <c r="I31" s="42">
        <f>I32</f>
        <v>14</v>
      </c>
      <c r="J31" s="42">
        <f t="shared" ref="J31:M31" si="17">J32</f>
        <v>14</v>
      </c>
      <c r="K31" s="42">
        <f t="shared" si="17"/>
        <v>14</v>
      </c>
      <c r="L31" s="42">
        <f t="shared" si="17"/>
        <v>14</v>
      </c>
      <c r="M31" s="42">
        <f t="shared" si="17"/>
        <v>14</v>
      </c>
      <c r="N31" s="42">
        <v>0</v>
      </c>
      <c r="O31" s="91"/>
      <c r="P31" s="91"/>
      <c r="Q31" s="85">
        <f>Q33</f>
        <v>147000</v>
      </c>
      <c r="R31" s="85">
        <f>R33</f>
        <v>147000</v>
      </c>
      <c r="S31" s="84">
        <f>Q31-R31</f>
        <v>0</v>
      </c>
      <c r="T31" s="85">
        <f t="shared" ref="T31:U31" si="18">T33</f>
        <v>147000</v>
      </c>
      <c r="U31" s="85">
        <f t="shared" si="18"/>
        <v>147000</v>
      </c>
    </row>
    <row r="32" spans="1:21" ht="44.25" customHeight="1" x14ac:dyDescent="0.25">
      <c r="A32" s="154" t="s">
        <v>129</v>
      </c>
      <c r="B32" s="66" t="s">
        <v>81</v>
      </c>
      <c r="C32" s="82">
        <f>C33</f>
        <v>14</v>
      </c>
      <c r="D32" s="82" t="s">
        <v>80</v>
      </c>
      <c r="E32" s="82" t="s">
        <v>80</v>
      </c>
      <c r="F32" s="82" t="s">
        <v>80</v>
      </c>
      <c r="G32" s="82" t="s">
        <v>82</v>
      </c>
      <c r="H32" s="82" t="s">
        <v>83</v>
      </c>
      <c r="I32" s="32">
        <f>I33</f>
        <v>14</v>
      </c>
      <c r="J32" s="32">
        <f t="shared" ref="J32:N32" si="19">J33</f>
        <v>14</v>
      </c>
      <c r="K32" s="32">
        <f t="shared" si="19"/>
        <v>14</v>
      </c>
      <c r="L32" s="32">
        <f t="shared" si="19"/>
        <v>14</v>
      </c>
      <c r="M32" s="32">
        <f t="shared" si="19"/>
        <v>14</v>
      </c>
      <c r="N32" s="32">
        <f t="shared" si="19"/>
        <v>0</v>
      </c>
      <c r="O32" s="47" t="s">
        <v>80</v>
      </c>
      <c r="P32" s="47" t="s">
        <v>80</v>
      </c>
      <c r="Q32" s="47" t="s">
        <v>80</v>
      </c>
      <c r="R32" s="47" t="s">
        <v>80</v>
      </c>
      <c r="S32" s="47" t="s">
        <v>80</v>
      </c>
      <c r="T32" s="47" t="s">
        <v>80</v>
      </c>
      <c r="U32" s="48" t="s">
        <v>80</v>
      </c>
    </row>
    <row r="33" spans="1:21" ht="81.75" customHeight="1" x14ac:dyDescent="0.25">
      <c r="A33" s="155"/>
      <c r="B33" s="67" t="s">
        <v>120</v>
      </c>
      <c r="C33" s="58">
        <v>14</v>
      </c>
      <c r="D33" s="58" t="s">
        <v>41</v>
      </c>
      <c r="E33" s="58" t="s">
        <v>41</v>
      </c>
      <c r="F33" s="79" t="s">
        <v>73</v>
      </c>
      <c r="G33" s="58" t="s">
        <v>72</v>
      </c>
      <c r="H33" s="58">
        <v>642</v>
      </c>
      <c r="I33" s="58">
        <v>14</v>
      </c>
      <c r="J33" s="58">
        <v>14</v>
      </c>
      <c r="K33" s="58">
        <v>14</v>
      </c>
      <c r="L33" s="58">
        <v>14</v>
      </c>
      <c r="M33" s="58">
        <v>14</v>
      </c>
      <c r="N33" s="58">
        <v>0</v>
      </c>
      <c r="O33" s="62">
        <v>45473</v>
      </c>
      <c r="P33" s="62">
        <v>45473</v>
      </c>
      <c r="Q33" s="63">
        <v>147000</v>
      </c>
      <c r="R33" s="63">
        <v>147000</v>
      </c>
      <c r="S33" s="64">
        <f>Q33-R33</f>
        <v>0</v>
      </c>
      <c r="T33" s="63">
        <f>R33</f>
        <v>147000</v>
      </c>
      <c r="U33" s="65">
        <v>147000</v>
      </c>
    </row>
    <row r="34" spans="1:21" ht="97.5" customHeight="1" x14ac:dyDescent="0.25">
      <c r="A34" s="148" t="s">
        <v>92</v>
      </c>
      <c r="B34" s="147"/>
      <c r="C34" s="32">
        <v>1</v>
      </c>
      <c r="D34" s="47" t="s">
        <v>80</v>
      </c>
      <c r="E34" s="47" t="s">
        <v>80</v>
      </c>
      <c r="F34" s="47" t="s">
        <v>80</v>
      </c>
      <c r="G34" s="47" t="s">
        <v>80</v>
      </c>
      <c r="H34" s="47" t="s">
        <v>80</v>
      </c>
      <c r="I34" s="47" t="s">
        <v>80</v>
      </c>
      <c r="J34" s="47" t="s">
        <v>80</v>
      </c>
      <c r="K34" s="47" t="s">
        <v>80</v>
      </c>
      <c r="L34" s="47" t="s">
        <v>80</v>
      </c>
      <c r="M34" s="47" t="s">
        <v>80</v>
      </c>
      <c r="N34" s="47" t="s">
        <v>80</v>
      </c>
      <c r="O34" s="47" t="s">
        <v>80</v>
      </c>
      <c r="P34" s="47" t="s">
        <v>80</v>
      </c>
      <c r="Q34" s="96">
        <f>Q35</f>
        <v>2992100</v>
      </c>
      <c r="R34" s="96">
        <f>R35</f>
        <v>2992100</v>
      </c>
      <c r="S34" s="50">
        <f>Q34-R34</f>
        <v>0</v>
      </c>
      <c r="T34" s="96">
        <f>T35</f>
        <v>2992100</v>
      </c>
      <c r="U34" s="107">
        <f>U35</f>
        <v>788528.79</v>
      </c>
    </row>
    <row r="35" spans="1:21" ht="85.5" customHeight="1" x14ac:dyDescent="0.25">
      <c r="A35" s="171" t="s">
        <v>179</v>
      </c>
      <c r="B35" s="168"/>
      <c r="C35" s="80">
        <v>1</v>
      </c>
      <c r="D35" s="80" t="s">
        <v>71</v>
      </c>
      <c r="E35" s="29" t="s">
        <v>48</v>
      </c>
      <c r="F35" s="80" t="s">
        <v>73</v>
      </c>
      <c r="G35" s="80" t="s">
        <v>72</v>
      </c>
      <c r="H35" s="80">
        <v>642</v>
      </c>
      <c r="I35" s="80">
        <f>I36</f>
        <v>6</v>
      </c>
      <c r="J35" s="80">
        <f t="shared" ref="J35:M35" si="20">J36</f>
        <v>6</v>
      </c>
      <c r="K35" s="80">
        <f t="shared" si="20"/>
        <v>6</v>
      </c>
      <c r="L35" s="80">
        <f t="shared" si="20"/>
        <v>6</v>
      </c>
      <c r="M35" s="80">
        <f t="shared" si="20"/>
        <v>6</v>
      </c>
      <c r="N35" s="80" t="s">
        <v>41</v>
      </c>
      <c r="O35" s="62">
        <v>45473</v>
      </c>
      <c r="P35" s="62">
        <v>45473</v>
      </c>
      <c r="Q35" s="63">
        <f>Q39+Q37+Q38</f>
        <v>2992100</v>
      </c>
      <c r="R35" s="63">
        <f>R39+R37+R38</f>
        <v>2992100</v>
      </c>
      <c r="S35" s="64">
        <f>Q35-R35</f>
        <v>0</v>
      </c>
      <c r="T35" s="63">
        <f t="shared" ref="T35:U35" si="21">T39+T37+T38</f>
        <v>2992100</v>
      </c>
      <c r="U35" s="63">
        <f t="shared" si="21"/>
        <v>788528.79</v>
      </c>
    </row>
    <row r="36" spans="1:21" ht="37.5" customHeight="1" x14ac:dyDescent="0.25">
      <c r="A36" s="153" t="s">
        <v>130</v>
      </c>
      <c r="B36" s="47" t="s">
        <v>81</v>
      </c>
      <c r="C36" s="82">
        <f>C39+C37+C38</f>
        <v>6</v>
      </c>
      <c r="D36" s="47" t="s">
        <v>80</v>
      </c>
      <c r="E36" s="47" t="s">
        <v>80</v>
      </c>
      <c r="F36" s="47" t="s">
        <v>80</v>
      </c>
      <c r="G36" s="47" t="s">
        <v>80</v>
      </c>
      <c r="H36" s="82" t="s">
        <v>83</v>
      </c>
      <c r="I36" s="82">
        <f t="shared" ref="I36:N36" si="22">I39+I37+I38</f>
        <v>6</v>
      </c>
      <c r="J36" s="82">
        <f t="shared" si="22"/>
        <v>6</v>
      </c>
      <c r="K36" s="82">
        <f t="shared" si="22"/>
        <v>6</v>
      </c>
      <c r="L36" s="82">
        <f t="shared" si="22"/>
        <v>6</v>
      </c>
      <c r="M36" s="82">
        <f t="shared" si="22"/>
        <v>6</v>
      </c>
      <c r="N36" s="47">
        <f t="shared" si="22"/>
        <v>0</v>
      </c>
      <c r="O36" s="47" t="s">
        <v>80</v>
      </c>
      <c r="P36" s="47" t="s">
        <v>80</v>
      </c>
      <c r="Q36" s="47" t="s">
        <v>80</v>
      </c>
      <c r="R36" s="47" t="s">
        <v>80</v>
      </c>
      <c r="S36" s="47" t="s">
        <v>80</v>
      </c>
      <c r="T36" s="47" t="s">
        <v>80</v>
      </c>
      <c r="U36" s="48" t="s">
        <v>80</v>
      </c>
    </row>
    <row r="37" spans="1:21" ht="66.75" customHeight="1" x14ac:dyDescent="0.25">
      <c r="A37" s="154"/>
      <c r="B37" s="58" t="s">
        <v>121</v>
      </c>
      <c r="C37" s="61">
        <v>1</v>
      </c>
      <c r="D37" s="47" t="s">
        <v>80</v>
      </c>
      <c r="E37" s="47" t="s">
        <v>80</v>
      </c>
      <c r="F37" s="58" t="s">
        <v>73</v>
      </c>
      <c r="G37" s="58" t="s">
        <v>72</v>
      </c>
      <c r="H37" s="47" t="s">
        <v>83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58">
        <v>0</v>
      </c>
      <c r="O37" s="62">
        <v>45473</v>
      </c>
      <c r="P37" s="62">
        <v>45473</v>
      </c>
      <c r="Q37" s="172">
        <v>2992100</v>
      </c>
      <c r="R37" s="172">
        <v>2992100</v>
      </c>
      <c r="S37" s="175">
        <f t="shared" ref="S37" si="23">Q37-R37</f>
        <v>0</v>
      </c>
      <c r="T37" s="172">
        <v>2992100</v>
      </c>
      <c r="U37" s="164">
        <v>788528.79</v>
      </c>
    </row>
    <row r="38" spans="1:21" ht="84" customHeight="1" x14ac:dyDescent="0.25">
      <c r="A38" s="154"/>
      <c r="B38" s="58" t="s">
        <v>122</v>
      </c>
      <c r="C38" s="61">
        <v>4</v>
      </c>
      <c r="D38" s="47" t="s">
        <v>80</v>
      </c>
      <c r="E38" s="47" t="s">
        <v>80</v>
      </c>
      <c r="F38" s="58" t="s">
        <v>73</v>
      </c>
      <c r="G38" s="58" t="s">
        <v>72</v>
      </c>
      <c r="H38" s="47" t="s">
        <v>83</v>
      </c>
      <c r="I38" s="61">
        <v>4</v>
      </c>
      <c r="J38" s="61">
        <v>4</v>
      </c>
      <c r="K38" s="61">
        <v>4</v>
      </c>
      <c r="L38" s="61">
        <v>4</v>
      </c>
      <c r="M38" s="61">
        <v>4</v>
      </c>
      <c r="N38" s="58">
        <v>0</v>
      </c>
      <c r="O38" s="62">
        <v>45473</v>
      </c>
      <c r="P38" s="62">
        <v>45473</v>
      </c>
      <c r="Q38" s="173"/>
      <c r="R38" s="173"/>
      <c r="S38" s="176"/>
      <c r="T38" s="173"/>
      <c r="U38" s="165"/>
    </row>
    <row r="39" spans="1:21" ht="65.25" customHeight="1" x14ac:dyDescent="0.25">
      <c r="A39" s="155"/>
      <c r="B39" s="58" t="s">
        <v>123</v>
      </c>
      <c r="C39" s="58">
        <v>1</v>
      </c>
      <c r="D39" s="58" t="s">
        <v>41</v>
      </c>
      <c r="E39" s="58" t="s">
        <v>41</v>
      </c>
      <c r="F39" s="58" t="s">
        <v>73</v>
      </c>
      <c r="G39" s="58" t="s">
        <v>72</v>
      </c>
      <c r="H39" s="58">
        <v>642</v>
      </c>
      <c r="I39" s="58">
        <v>1</v>
      </c>
      <c r="J39" s="58">
        <v>1</v>
      </c>
      <c r="K39" s="58">
        <v>1</v>
      </c>
      <c r="L39" s="58">
        <v>1</v>
      </c>
      <c r="M39" s="58">
        <v>1</v>
      </c>
      <c r="N39" s="58">
        <v>0</v>
      </c>
      <c r="O39" s="62">
        <v>45473</v>
      </c>
      <c r="P39" s="62">
        <v>45473</v>
      </c>
      <c r="Q39" s="174"/>
      <c r="R39" s="174"/>
      <c r="S39" s="177"/>
      <c r="T39" s="174"/>
      <c r="U39" s="166"/>
    </row>
    <row r="40" spans="1:21" ht="65.25" customHeight="1" x14ac:dyDescent="0.25">
      <c r="A40" s="146" t="s">
        <v>93</v>
      </c>
      <c r="B40" s="147"/>
      <c r="C40" s="32">
        <f>C41</f>
        <v>3</v>
      </c>
      <c r="D40" s="47" t="s">
        <v>80</v>
      </c>
      <c r="E40" s="47" t="s">
        <v>80</v>
      </c>
      <c r="F40" s="47" t="s">
        <v>80</v>
      </c>
      <c r="G40" s="47" t="s">
        <v>80</v>
      </c>
      <c r="H40" s="47" t="s">
        <v>80</v>
      </c>
      <c r="I40" s="47" t="s">
        <v>80</v>
      </c>
      <c r="J40" s="47" t="s">
        <v>80</v>
      </c>
      <c r="K40" s="47" t="s">
        <v>80</v>
      </c>
      <c r="L40" s="47" t="s">
        <v>80</v>
      </c>
      <c r="M40" s="47" t="s">
        <v>80</v>
      </c>
      <c r="N40" s="47" t="s">
        <v>80</v>
      </c>
      <c r="O40" s="47" t="s">
        <v>80</v>
      </c>
      <c r="P40" s="47" t="s">
        <v>80</v>
      </c>
      <c r="Q40" s="92">
        <f>Q41</f>
        <v>600000</v>
      </c>
      <c r="R40" s="92">
        <f>R41</f>
        <v>600000</v>
      </c>
      <c r="S40" s="90">
        <f>Q40-R40</f>
        <v>0</v>
      </c>
      <c r="T40" s="92">
        <f>T41</f>
        <v>600000</v>
      </c>
      <c r="U40" s="93">
        <f>U41</f>
        <v>600000</v>
      </c>
    </row>
    <row r="41" spans="1:21" ht="109.5" customHeight="1" x14ac:dyDescent="0.25">
      <c r="A41" s="158" t="s">
        <v>170</v>
      </c>
      <c r="B41" s="159"/>
      <c r="C41" s="80">
        <f>C42+C44+C46</f>
        <v>3</v>
      </c>
      <c r="D41" s="80" t="s">
        <v>124</v>
      </c>
      <c r="E41" s="29" t="s">
        <v>49</v>
      </c>
      <c r="F41" s="80" t="s">
        <v>50</v>
      </c>
      <c r="G41" s="80" t="s">
        <v>72</v>
      </c>
      <c r="H41" s="80">
        <v>642</v>
      </c>
      <c r="I41" s="80">
        <f>I42+I44+I46</f>
        <v>3</v>
      </c>
      <c r="J41" s="80">
        <f t="shared" ref="J41:M41" si="24">J42+J44+J46</f>
        <v>3</v>
      </c>
      <c r="K41" s="80">
        <f t="shared" si="24"/>
        <v>3</v>
      </c>
      <c r="L41" s="80">
        <f t="shared" si="24"/>
        <v>3</v>
      </c>
      <c r="M41" s="80">
        <f t="shared" si="24"/>
        <v>3</v>
      </c>
      <c r="N41" s="80">
        <v>0</v>
      </c>
      <c r="O41" s="98">
        <v>45473</v>
      </c>
      <c r="P41" s="29" t="s">
        <v>86</v>
      </c>
      <c r="Q41" s="63">
        <f>Q43+Q45+Q47</f>
        <v>600000</v>
      </c>
      <c r="R41" s="63">
        <f>R43+R45+R47</f>
        <v>600000</v>
      </c>
      <c r="S41" s="63">
        <f>Q41-R41</f>
        <v>0</v>
      </c>
      <c r="T41" s="63">
        <f>T43+T45+T47</f>
        <v>600000</v>
      </c>
      <c r="U41" s="63">
        <f>U43+U45+U47</f>
        <v>600000</v>
      </c>
    </row>
    <row r="42" spans="1:21" ht="38.25" customHeight="1" x14ac:dyDescent="0.25">
      <c r="A42" s="153" t="s">
        <v>131</v>
      </c>
      <c r="B42" s="69" t="s">
        <v>81</v>
      </c>
      <c r="C42" s="59">
        <f>C43</f>
        <v>1</v>
      </c>
      <c r="D42" s="70" t="s">
        <v>80</v>
      </c>
      <c r="E42" s="70" t="s">
        <v>80</v>
      </c>
      <c r="F42" s="70" t="s">
        <v>80</v>
      </c>
      <c r="G42" s="70" t="s">
        <v>82</v>
      </c>
      <c r="H42" s="70" t="s">
        <v>83</v>
      </c>
      <c r="I42" s="59">
        <f>I43</f>
        <v>1</v>
      </c>
      <c r="J42" s="59">
        <f t="shared" ref="J42:M42" si="25">J43</f>
        <v>1</v>
      </c>
      <c r="K42" s="59">
        <f t="shared" si="25"/>
        <v>1</v>
      </c>
      <c r="L42" s="59">
        <f t="shared" si="25"/>
        <v>1</v>
      </c>
      <c r="M42" s="59">
        <f t="shared" si="25"/>
        <v>1</v>
      </c>
      <c r="N42" s="59">
        <v>0</v>
      </c>
      <c r="O42" s="70" t="s">
        <v>80</v>
      </c>
      <c r="P42" s="70" t="s">
        <v>80</v>
      </c>
      <c r="Q42" s="70" t="s">
        <v>80</v>
      </c>
      <c r="R42" s="70" t="s">
        <v>80</v>
      </c>
      <c r="S42" s="70" t="s">
        <v>80</v>
      </c>
      <c r="T42" s="70" t="s">
        <v>80</v>
      </c>
      <c r="U42" s="71" t="s">
        <v>80</v>
      </c>
    </row>
    <row r="43" spans="1:21" ht="112.5" customHeight="1" x14ac:dyDescent="0.25">
      <c r="A43" s="155"/>
      <c r="B43" s="80" t="s">
        <v>152</v>
      </c>
      <c r="C43" s="58">
        <v>1</v>
      </c>
      <c r="D43" s="58" t="s">
        <v>124</v>
      </c>
      <c r="E43" s="29" t="s">
        <v>48</v>
      </c>
      <c r="F43" s="58" t="s">
        <v>50</v>
      </c>
      <c r="G43" s="58" t="s">
        <v>72</v>
      </c>
      <c r="H43" s="58">
        <v>642</v>
      </c>
      <c r="I43" s="58">
        <v>1</v>
      </c>
      <c r="J43" s="58">
        <v>1</v>
      </c>
      <c r="K43" s="58">
        <v>1</v>
      </c>
      <c r="L43" s="58">
        <v>1</v>
      </c>
      <c r="M43" s="58">
        <v>1</v>
      </c>
      <c r="N43" s="58">
        <v>0</v>
      </c>
      <c r="O43" s="29" t="s">
        <v>86</v>
      </c>
      <c r="P43" s="29" t="s">
        <v>86</v>
      </c>
      <c r="Q43" s="63">
        <v>150000</v>
      </c>
      <c r="R43" s="63">
        <v>150000</v>
      </c>
      <c r="S43" s="64">
        <f>Q43-R43</f>
        <v>0</v>
      </c>
      <c r="T43" s="63">
        <v>150000</v>
      </c>
      <c r="U43" s="65">
        <v>150000</v>
      </c>
    </row>
    <row r="44" spans="1:21" ht="38.25" customHeight="1" x14ac:dyDescent="0.25">
      <c r="A44" s="153" t="s">
        <v>132</v>
      </c>
      <c r="B44" s="69" t="s">
        <v>81</v>
      </c>
      <c r="C44" s="59">
        <f>C45</f>
        <v>1</v>
      </c>
      <c r="D44" s="70" t="s">
        <v>80</v>
      </c>
      <c r="E44" s="70" t="s">
        <v>80</v>
      </c>
      <c r="F44" s="70" t="s">
        <v>80</v>
      </c>
      <c r="G44" s="70" t="s">
        <v>82</v>
      </c>
      <c r="H44" s="70" t="s">
        <v>83</v>
      </c>
      <c r="I44" s="59">
        <f>I45</f>
        <v>1</v>
      </c>
      <c r="J44" s="59">
        <f t="shared" ref="J44:M44" si="26">J45</f>
        <v>1</v>
      </c>
      <c r="K44" s="59">
        <f t="shared" si="26"/>
        <v>1</v>
      </c>
      <c r="L44" s="59">
        <f t="shared" si="26"/>
        <v>1</v>
      </c>
      <c r="M44" s="59">
        <f t="shared" si="26"/>
        <v>1</v>
      </c>
      <c r="N44" s="59">
        <v>0</v>
      </c>
      <c r="O44" s="70" t="s">
        <v>80</v>
      </c>
      <c r="P44" s="70" t="s">
        <v>80</v>
      </c>
      <c r="Q44" s="70" t="s">
        <v>80</v>
      </c>
      <c r="R44" s="70" t="s">
        <v>80</v>
      </c>
      <c r="S44" s="70" t="s">
        <v>80</v>
      </c>
      <c r="T44" s="70" t="s">
        <v>80</v>
      </c>
      <c r="U44" s="71" t="s">
        <v>80</v>
      </c>
    </row>
    <row r="45" spans="1:21" ht="113.25" customHeight="1" x14ac:dyDescent="0.25">
      <c r="A45" s="155"/>
      <c r="B45" s="80" t="s">
        <v>152</v>
      </c>
      <c r="C45" s="58">
        <v>1</v>
      </c>
      <c r="D45" s="58" t="s">
        <v>124</v>
      </c>
      <c r="E45" s="29" t="s">
        <v>48</v>
      </c>
      <c r="F45" s="58" t="s">
        <v>50</v>
      </c>
      <c r="G45" s="58" t="s">
        <v>72</v>
      </c>
      <c r="H45" s="58">
        <v>642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0</v>
      </c>
      <c r="O45" s="29" t="s">
        <v>86</v>
      </c>
      <c r="P45" s="29" t="s">
        <v>86</v>
      </c>
      <c r="Q45" s="64">
        <v>220000</v>
      </c>
      <c r="R45" s="64">
        <v>220000</v>
      </c>
      <c r="S45" s="64">
        <f>Q45-R45</f>
        <v>0</v>
      </c>
      <c r="T45" s="64">
        <v>220000</v>
      </c>
      <c r="U45" s="73">
        <v>220000</v>
      </c>
    </row>
    <row r="46" spans="1:21" ht="38.25" customHeight="1" x14ac:dyDescent="0.25">
      <c r="A46" s="153" t="s">
        <v>133</v>
      </c>
      <c r="B46" s="69" t="s">
        <v>81</v>
      </c>
      <c r="C46" s="59">
        <f>C47</f>
        <v>1</v>
      </c>
      <c r="D46" s="70" t="s">
        <v>80</v>
      </c>
      <c r="E46" s="70" t="s">
        <v>80</v>
      </c>
      <c r="F46" s="70" t="s">
        <v>80</v>
      </c>
      <c r="G46" s="70" t="s">
        <v>82</v>
      </c>
      <c r="H46" s="70" t="s">
        <v>83</v>
      </c>
      <c r="I46" s="59">
        <f>I47</f>
        <v>1</v>
      </c>
      <c r="J46" s="59">
        <f t="shared" ref="J46" si="27">J47</f>
        <v>1</v>
      </c>
      <c r="K46" s="59">
        <f t="shared" ref="K46" si="28">K47</f>
        <v>1</v>
      </c>
      <c r="L46" s="59">
        <f t="shared" ref="L46" si="29">L47</f>
        <v>1</v>
      </c>
      <c r="M46" s="59">
        <f t="shared" ref="M46" si="30">M47</f>
        <v>1</v>
      </c>
      <c r="N46" s="59">
        <v>0</v>
      </c>
      <c r="O46" s="70" t="s">
        <v>80</v>
      </c>
      <c r="P46" s="70" t="s">
        <v>80</v>
      </c>
      <c r="Q46" s="70" t="s">
        <v>80</v>
      </c>
      <c r="R46" s="70" t="s">
        <v>80</v>
      </c>
      <c r="S46" s="70" t="s">
        <v>80</v>
      </c>
      <c r="T46" s="70" t="s">
        <v>80</v>
      </c>
      <c r="U46" s="71" t="s">
        <v>80</v>
      </c>
    </row>
    <row r="47" spans="1:21" ht="96.75" customHeight="1" x14ac:dyDescent="0.25">
      <c r="A47" s="155"/>
      <c r="B47" s="80" t="s">
        <v>152</v>
      </c>
      <c r="C47" s="58">
        <v>1</v>
      </c>
      <c r="D47" s="58" t="s">
        <v>124</v>
      </c>
      <c r="E47" s="29" t="s">
        <v>48</v>
      </c>
      <c r="F47" s="58" t="s">
        <v>50</v>
      </c>
      <c r="G47" s="58" t="s">
        <v>72</v>
      </c>
      <c r="H47" s="58">
        <v>642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0</v>
      </c>
      <c r="O47" s="62" t="s">
        <v>114</v>
      </c>
      <c r="P47" s="62" t="s">
        <v>114</v>
      </c>
      <c r="Q47" s="64">
        <v>230000</v>
      </c>
      <c r="R47" s="64">
        <v>230000</v>
      </c>
      <c r="S47" s="64">
        <f>Q47-R47</f>
        <v>0</v>
      </c>
      <c r="T47" s="64">
        <v>230000</v>
      </c>
      <c r="U47" s="73">
        <v>230000</v>
      </c>
    </row>
    <row r="48" spans="1:21" ht="96.75" customHeight="1" x14ac:dyDescent="0.25">
      <c r="A48" s="146" t="s">
        <v>94</v>
      </c>
      <c r="B48" s="147"/>
      <c r="C48" s="32">
        <f>C49</f>
        <v>1</v>
      </c>
      <c r="D48" s="47" t="s">
        <v>80</v>
      </c>
      <c r="E48" s="47" t="s">
        <v>80</v>
      </c>
      <c r="F48" s="47" t="s">
        <v>80</v>
      </c>
      <c r="G48" s="47" t="s">
        <v>80</v>
      </c>
      <c r="H48" s="47" t="s">
        <v>80</v>
      </c>
      <c r="I48" s="47" t="s">
        <v>80</v>
      </c>
      <c r="J48" s="47" t="s">
        <v>80</v>
      </c>
      <c r="K48" s="47" t="s">
        <v>80</v>
      </c>
      <c r="L48" s="47" t="s">
        <v>80</v>
      </c>
      <c r="M48" s="47" t="s">
        <v>80</v>
      </c>
      <c r="N48" s="47" t="s">
        <v>80</v>
      </c>
      <c r="O48" s="47" t="s">
        <v>80</v>
      </c>
      <c r="P48" s="47" t="s">
        <v>80</v>
      </c>
      <c r="Q48" s="50">
        <f>Q49</f>
        <v>723500</v>
      </c>
      <c r="R48" s="50">
        <f>R49</f>
        <v>723500</v>
      </c>
      <c r="S48" s="50">
        <f>Q48-R48</f>
        <v>0</v>
      </c>
      <c r="T48" s="50">
        <f>T49</f>
        <v>723500</v>
      </c>
      <c r="U48" s="94">
        <f>U49</f>
        <v>372946</v>
      </c>
    </row>
    <row r="49" spans="1:21" ht="84.75" customHeight="1" x14ac:dyDescent="0.25">
      <c r="A49" s="158" t="s">
        <v>171</v>
      </c>
      <c r="B49" s="159"/>
      <c r="C49" s="80">
        <v>1</v>
      </c>
      <c r="D49" s="80" t="s">
        <v>135</v>
      </c>
      <c r="E49" s="29" t="s">
        <v>49</v>
      </c>
      <c r="F49" s="80" t="s">
        <v>50</v>
      </c>
      <c r="G49" s="80" t="s">
        <v>72</v>
      </c>
      <c r="H49" s="80">
        <v>642</v>
      </c>
      <c r="I49" s="80">
        <v>1</v>
      </c>
      <c r="J49" s="80">
        <v>1</v>
      </c>
      <c r="K49" s="80">
        <v>1</v>
      </c>
      <c r="L49" s="80">
        <v>1</v>
      </c>
      <c r="M49" s="80">
        <v>1</v>
      </c>
      <c r="N49" s="80">
        <v>0</v>
      </c>
      <c r="O49" s="62">
        <v>45474</v>
      </c>
      <c r="P49" s="62">
        <v>45474</v>
      </c>
      <c r="Q49" s="64">
        <f>Q51</f>
        <v>723500</v>
      </c>
      <c r="R49" s="64">
        <f t="shared" ref="R49:U49" si="31">R51</f>
        <v>723500</v>
      </c>
      <c r="S49" s="64">
        <f t="shared" si="31"/>
        <v>0</v>
      </c>
      <c r="T49" s="64">
        <f t="shared" si="31"/>
        <v>723500</v>
      </c>
      <c r="U49" s="64">
        <f t="shared" si="31"/>
        <v>372946</v>
      </c>
    </row>
    <row r="50" spans="1:21" ht="42" customHeight="1" x14ac:dyDescent="0.25">
      <c r="A50" s="153" t="s">
        <v>134</v>
      </c>
      <c r="B50" s="69" t="s">
        <v>81</v>
      </c>
      <c r="C50" s="58">
        <f>C51</f>
        <v>1</v>
      </c>
      <c r="D50" s="70" t="s">
        <v>80</v>
      </c>
      <c r="E50" s="70" t="s">
        <v>80</v>
      </c>
      <c r="F50" s="70" t="s">
        <v>80</v>
      </c>
      <c r="G50" s="70" t="s">
        <v>80</v>
      </c>
      <c r="H50" s="70" t="s">
        <v>80</v>
      </c>
      <c r="I50" s="58">
        <f>I51</f>
        <v>1</v>
      </c>
      <c r="J50" s="58">
        <f t="shared" ref="J50:N50" si="32">J51</f>
        <v>1</v>
      </c>
      <c r="K50" s="58">
        <f t="shared" si="32"/>
        <v>1</v>
      </c>
      <c r="L50" s="58">
        <f t="shared" si="32"/>
        <v>1</v>
      </c>
      <c r="M50" s="58">
        <f t="shared" si="32"/>
        <v>1</v>
      </c>
      <c r="N50" s="58">
        <f t="shared" si="32"/>
        <v>0</v>
      </c>
      <c r="O50" s="70" t="s">
        <v>80</v>
      </c>
      <c r="P50" s="70" t="s">
        <v>80</v>
      </c>
      <c r="Q50" s="70" t="s">
        <v>80</v>
      </c>
      <c r="R50" s="70" t="s">
        <v>80</v>
      </c>
      <c r="S50" s="70" t="s">
        <v>80</v>
      </c>
      <c r="T50" s="70" t="s">
        <v>80</v>
      </c>
      <c r="U50" s="70" t="s">
        <v>80</v>
      </c>
    </row>
    <row r="51" spans="1:21" ht="122.25" customHeight="1" x14ac:dyDescent="0.25">
      <c r="A51" s="155"/>
      <c r="B51" s="54" t="s">
        <v>127</v>
      </c>
      <c r="C51" s="58">
        <v>1</v>
      </c>
      <c r="D51" s="58" t="s">
        <v>136</v>
      </c>
      <c r="E51" s="29"/>
      <c r="F51" s="58" t="s">
        <v>50</v>
      </c>
      <c r="G51" s="32" t="s">
        <v>72</v>
      </c>
      <c r="H51" s="32">
        <v>642</v>
      </c>
      <c r="I51" s="58">
        <v>1</v>
      </c>
      <c r="J51" s="58">
        <v>1</v>
      </c>
      <c r="K51" s="58">
        <v>1</v>
      </c>
      <c r="L51" s="58">
        <v>1</v>
      </c>
      <c r="M51" s="58">
        <v>1</v>
      </c>
      <c r="N51" s="58">
        <v>0</v>
      </c>
      <c r="O51" s="62">
        <v>45474</v>
      </c>
      <c r="P51" s="62">
        <v>45474</v>
      </c>
      <c r="Q51" s="64">
        <v>723500</v>
      </c>
      <c r="R51" s="64">
        <v>723500</v>
      </c>
      <c r="S51" s="64">
        <f>Q51-R51</f>
        <v>0</v>
      </c>
      <c r="T51" s="64">
        <v>723500</v>
      </c>
      <c r="U51" s="73">
        <v>372946</v>
      </c>
    </row>
    <row r="52" spans="1:21" ht="94.5" customHeight="1" x14ac:dyDescent="0.25">
      <c r="A52" s="146" t="s">
        <v>95</v>
      </c>
      <c r="B52" s="147"/>
      <c r="C52" s="32">
        <f>C53</f>
        <v>4</v>
      </c>
      <c r="D52" s="47" t="s">
        <v>80</v>
      </c>
      <c r="E52" s="47" t="s">
        <v>80</v>
      </c>
      <c r="F52" s="47" t="s">
        <v>80</v>
      </c>
      <c r="G52" s="47" t="s">
        <v>80</v>
      </c>
      <c r="H52" s="47" t="s">
        <v>80</v>
      </c>
      <c r="I52" s="47" t="s">
        <v>80</v>
      </c>
      <c r="J52" s="47" t="s">
        <v>80</v>
      </c>
      <c r="K52" s="47" t="s">
        <v>80</v>
      </c>
      <c r="L52" s="47" t="s">
        <v>80</v>
      </c>
      <c r="M52" s="47" t="s">
        <v>80</v>
      </c>
      <c r="N52" s="47" t="s">
        <v>80</v>
      </c>
      <c r="O52" s="47" t="s">
        <v>80</v>
      </c>
      <c r="P52" s="47" t="s">
        <v>80</v>
      </c>
      <c r="Q52" s="50">
        <f>Q53</f>
        <v>506733.32</v>
      </c>
      <c r="R52" s="50">
        <f>R53</f>
        <v>506733.32</v>
      </c>
      <c r="S52" s="50">
        <f>Q52-R52</f>
        <v>0</v>
      </c>
      <c r="T52" s="50">
        <f>T53</f>
        <v>506733.32</v>
      </c>
      <c r="U52" s="94">
        <f>U53</f>
        <v>380049.99</v>
      </c>
    </row>
    <row r="53" spans="1:21" ht="115.5" customHeight="1" x14ac:dyDescent="0.25">
      <c r="A53" s="158" t="s">
        <v>180</v>
      </c>
      <c r="B53" s="159"/>
      <c r="C53" s="80">
        <f>C54+C56+C58+C60</f>
        <v>4</v>
      </c>
      <c r="D53" s="80" t="s">
        <v>53</v>
      </c>
      <c r="E53" s="29" t="s">
        <v>48</v>
      </c>
      <c r="F53" s="80" t="s">
        <v>50</v>
      </c>
      <c r="G53" s="80" t="s">
        <v>72</v>
      </c>
      <c r="H53" s="80">
        <v>642</v>
      </c>
      <c r="I53" s="80">
        <f t="shared" ref="I53:M53" si="33">I54+I56+I58+I60</f>
        <v>4</v>
      </c>
      <c r="J53" s="80">
        <f t="shared" si="33"/>
        <v>4</v>
      </c>
      <c r="K53" s="80">
        <f t="shared" si="33"/>
        <v>4</v>
      </c>
      <c r="L53" s="80">
        <f t="shared" si="33"/>
        <v>4</v>
      </c>
      <c r="M53" s="80">
        <f t="shared" si="33"/>
        <v>4</v>
      </c>
      <c r="N53" s="80" t="s">
        <v>41</v>
      </c>
      <c r="O53" s="62">
        <v>45473</v>
      </c>
      <c r="P53" s="29" t="s">
        <v>86</v>
      </c>
      <c r="Q53" s="64">
        <f>Q55+Q57+Q59+Q61</f>
        <v>506733.32</v>
      </c>
      <c r="R53" s="64">
        <f>R55+R57+R59+R61</f>
        <v>506733.32</v>
      </c>
      <c r="S53" s="64">
        <f>Q53-R53</f>
        <v>0</v>
      </c>
      <c r="T53" s="64">
        <f>T55+T57+T59+T61</f>
        <v>506733.32</v>
      </c>
      <c r="U53" s="64">
        <f>U55+U57+U59+U61</f>
        <v>380049.99</v>
      </c>
    </row>
    <row r="54" spans="1:21" ht="34.5" customHeight="1" x14ac:dyDescent="0.25">
      <c r="A54" s="153" t="s">
        <v>138</v>
      </c>
      <c r="B54" s="72" t="s">
        <v>81</v>
      </c>
      <c r="C54" s="32">
        <v>1</v>
      </c>
      <c r="D54" s="47" t="s">
        <v>80</v>
      </c>
      <c r="E54" s="47" t="s">
        <v>80</v>
      </c>
      <c r="F54" s="47" t="s">
        <v>80</v>
      </c>
      <c r="G54" s="47" t="s">
        <v>82</v>
      </c>
      <c r="H54" s="47" t="s">
        <v>83</v>
      </c>
      <c r="I54" s="32">
        <v>1</v>
      </c>
      <c r="J54" s="32">
        <v>1</v>
      </c>
      <c r="K54" s="32">
        <v>1</v>
      </c>
      <c r="L54" s="32">
        <v>1</v>
      </c>
      <c r="M54" s="32">
        <v>1</v>
      </c>
      <c r="N54" s="32" t="s">
        <v>80</v>
      </c>
      <c r="O54" s="47" t="s">
        <v>80</v>
      </c>
      <c r="P54" s="47" t="s">
        <v>80</v>
      </c>
      <c r="Q54" s="47" t="s">
        <v>80</v>
      </c>
      <c r="R54" s="70" t="s">
        <v>80</v>
      </c>
      <c r="S54" s="70" t="s">
        <v>80</v>
      </c>
      <c r="T54" s="70" t="s">
        <v>80</v>
      </c>
      <c r="U54" s="71" t="s">
        <v>80</v>
      </c>
    </row>
    <row r="55" spans="1:21" ht="104.25" customHeight="1" x14ac:dyDescent="0.25">
      <c r="A55" s="155"/>
      <c r="B55" s="76" t="s">
        <v>153</v>
      </c>
      <c r="C55" s="76">
        <v>1</v>
      </c>
      <c r="D55" s="76" t="s">
        <v>53</v>
      </c>
      <c r="E55" s="29"/>
      <c r="F55" s="76" t="s">
        <v>50</v>
      </c>
      <c r="G55" s="76" t="s">
        <v>72</v>
      </c>
      <c r="H55" s="76">
        <v>642</v>
      </c>
      <c r="I55" s="76">
        <v>1</v>
      </c>
      <c r="J55" s="76">
        <v>1</v>
      </c>
      <c r="K55" s="76">
        <v>1</v>
      </c>
      <c r="L55" s="76">
        <v>1</v>
      </c>
      <c r="M55" s="76">
        <v>1</v>
      </c>
      <c r="N55" s="76">
        <v>0</v>
      </c>
      <c r="O55" s="62">
        <v>45348</v>
      </c>
      <c r="P55" s="29" t="s">
        <v>139</v>
      </c>
      <c r="Q55" s="63">
        <v>126683.33</v>
      </c>
      <c r="R55" s="75">
        <v>126683.33</v>
      </c>
      <c r="S55" s="74">
        <f>Q55-R55</f>
        <v>0</v>
      </c>
      <c r="T55" s="63">
        <v>126683.33</v>
      </c>
      <c r="U55" s="63">
        <v>126683.33</v>
      </c>
    </row>
    <row r="56" spans="1:21" ht="45.75" customHeight="1" x14ac:dyDescent="0.25">
      <c r="A56" s="156" t="s">
        <v>140</v>
      </c>
      <c r="B56" s="72" t="s">
        <v>81</v>
      </c>
      <c r="C56" s="32">
        <f>C57</f>
        <v>1</v>
      </c>
      <c r="D56" s="47" t="s">
        <v>80</v>
      </c>
      <c r="E56" s="47" t="s">
        <v>80</v>
      </c>
      <c r="F56" s="47" t="s">
        <v>80</v>
      </c>
      <c r="G56" s="47" t="s">
        <v>82</v>
      </c>
      <c r="H56" s="47" t="s">
        <v>83</v>
      </c>
      <c r="I56" s="32">
        <f>I57</f>
        <v>1</v>
      </c>
      <c r="J56" s="32">
        <f t="shared" ref="J56:M60" si="34">J57</f>
        <v>1</v>
      </c>
      <c r="K56" s="32">
        <f t="shared" si="34"/>
        <v>1</v>
      </c>
      <c r="L56" s="32">
        <f t="shared" si="34"/>
        <v>1</v>
      </c>
      <c r="M56" s="32">
        <f t="shared" si="34"/>
        <v>1</v>
      </c>
      <c r="N56" s="32" t="s">
        <v>80</v>
      </c>
      <c r="O56" s="47" t="s">
        <v>80</v>
      </c>
      <c r="P56" s="47" t="s">
        <v>80</v>
      </c>
      <c r="Q56" s="47" t="s">
        <v>80</v>
      </c>
      <c r="R56" s="70" t="s">
        <v>80</v>
      </c>
      <c r="S56" s="70" t="s">
        <v>80</v>
      </c>
      <c r="T56" s="70" t="s">
        <v>80</v>
      </c>
      <c r="U56" s="71" t="s">
        <v>80</v>
      </c>
    </row>
    <row r="57" spans="1:21" ht="85.5" customHeight="1" x14ac:dyDescent="0.25">
      <c r="A57" s="157"/>
      <c r="B57" s="76" t="s">
        <v>154</v>
      </c>
      <c r="C57" s="76">
        <v>1</v>
      </c>
      <c r="D57" s="76" t="s">
        <v>53</v>
      </c>
      <c r="E57" s="29"/>
      <c r="F57" s="76" t="s">
        <v>50</v>
      </c>
      <c r="G57" s="32" t="s">
        <v>72</v>
      </c>
      <c r="H57" s="32">
        <v>642</v>
      </c>
      <c r="I57" s="76">
        <v>1</v>
      </c>
      <c r="J57" s="76">
        <v>1</v>
      </c>
      <c r="K57" s="76">
        <v>1</v>
      </c>
      <c r="L57" s="76">
        <v>1</v>
      </c>
      <c r="M57" s="76">
        <v>1</v>
      </c>
      <c r="N57" s="76">
        <v>0</v>
      </c>
      <c r="O57" s="62">
        <v>45473</v>
      </c>
      <c r="P57" s="62">
        <v>45473</v>
      </c>
      <c r="Q57" s="64">
        <v>126683.33</v>
      </c>
      <c r="R57" s="64">
        <v>126683.33</v>
      </c>
      <c r="S57" s="64">
        <f>Q57-R57</f>
        <v>0</v>
      </c>
      <c r="T57" s="64">
        <v>126683.33</v>
      </c>
      <c r="U57" s="73"/>
    </row>
    <row r="58" spans="1:21" ht="48" customHeight="1" x14ac:dyDescent="0.25">
      <c r="A58" s="156" t="s">
        <v>141</v>
      </c>
      <c r="B58" s="72" t="s">
        <v>81</v>
      </c>
      <c r="C58" s="32">
        <f>C59</f>
        <v>1</v>
      </c>
      <c r="D58" s="47" t="s">
        <v>80</v>
      </c>
      <c r="E58" s="47" t="s">
        <v>80</v>
      </c>
      <c r="F58" s="47" t="s">
        <v>80</v>
      </c>
      <c r="G58" s="47" t="s">
        <v>82</v>
      </c>
      <c r="H58" s="47" t="s">
        <v>83</v>
      </c>
      <c r="I58" s="32">
        <f>I59</f>
        <v>1</v>
      </c>
      <c r="J58" s="32">
        <f t="shared" si="34"/>
        <v>1</v>
      </c>
      <c r="K58" s="32">
        <f t="shared" si="34"/>
        <v>1</v>
      </c>
      <c r="L58" s="32">
        <f t="shared" si="34"/>
        <v>1</v>
      </c>
      <c r="M58" s="32">
        <f t="shared" si="34"/>
        <v>1</v>
      </c>
      <c r="N58" s="32" t="s">
        <v>80</v>
      </c>
      <c r="O58" s="47" t="s">
        <v>80</v>
      </c>
      <c r="P58" s="47" t="s">
        <v>80</v>
      </c>
      <c r="Q58" s="47" t="s">
        <v>80</v>
      </c>
      <c r="R58" s="70" t="s">
        <v>80</v>
      </c>
      <c r="S58" s="70" t="s">
        <v>80</v>
      </c>
      <c r="T58" s="70" t="s">
        <v>80</v>
      </c>
      <c r="U58" s="71" t="s">
        <v>80</v>
      </c>
    </row>
    <row r="59" spans="1:21" ht="102" customHeight="1" x14ac:dyDescent="0.25">
      <c r="A59" s="157"/>
      <c r="B59" s="76" t="s">
        <v>155</v>
      </c>
      <c r="C59" s="76">
        <v>1</v>
      </c>
      <c r="D59" s="76" t="s">
        <v>53</v>
      </c>
      <c r="E59" s="29"/>
      <c r="F59" s="76" t="s">
        <v>50</v>
      </c>
      <c r="G59" s="32" t="s">
        <v>72</v>
      </c>
      <c r="H59" s="32">
        <v>642</v>
      </c>
      <c r="I59" s="76">
        <v>1</v>
      </c>
      <c r="J59" s="76">
        <v>1</v>
      </c>
      <c r="K59" s="76">
        <v>1</v>
      </c>
      <c r="L59" s="76">
        <v>1</v>
      </c>
      <c r="M59" s="76">
        <v>1</v>
      </c>
      <c r="N59" s="76">
        <v>0</v>
      </c>
      <c r="O59" s="62">
        <v>45473</v>
      </c>
      <c r="P59" s="62">
        <v>45473</v>
      </c>
      <c r="Q59" s="64">
        <v>126683.33</v>
      </c>
      <c r="R59" s="64">
        <v>126683.33</v>
      </c>
      <c r="S59" s="64">
        <f>Q59-R59</f>
        <v>0</v>
      </c>
      <c r="T59" s="64">
        <v>126683.33</v>
      </c>
      <c r="U59" s="78">
        <v>126683.33</v>
      </c>
    </row>
    <row r="60" spans="1:21" ht="42.75" customHeight="1" x14ac:dyDescent="0.25">
      <c r="A60" s="156" t="s">
        <v>142</v>
      </c>
      <c r="B60" s="72" t="s">
        <v>81</v>
      </c>
      <c r="C60" s="32">
        <f>C61</f>
        <v>1</v>
      </c>
      <c r="D60" s="47" t="s">
        <v>80</v>
      </c>
      <c r="E60" s="47" t="s">
        <v>80</v>
      </c>
      <c r="F60" s="47" t="s">
        <v>80</v>
      </c>
      <c r="G60" s="47" t="s">
        <v>82</v>
      </c>
      <c r="H60" s="47" t="s">
        <v>83</v>
      </c>
      <c r="I60" s="32">
        <f>I61</f>
        <v>1</v>
      </c>
      <c r="J60" s="32">
        <f t="shared" si="34"/>
        <v>1</v>
      </c>
      <c r="K60" s="32">
        <f t="shared" si="34"/>
        <v>1</v>
      </c>
      <c r="L60" s="32">
        <f t="shared" si="34"/>
        <v>1</v>
      </c>
      <c r="M60" s="32">
        <f t="shared" si="34"/>
        <v>1</v>
      </c>
      <c r="N60" s="32" t="s">
        <v>80</v>
      </c>
      <c r="O60" s="47" t="s">
        <v>80</v>
      </c>
      <c r="P60" s="47" t="s">
        <v>80</v>
      </c>
      <c r="Q60" s="47" t="s">
        <v>80</v>
      </c>
      <c r="R60" s="70" t="s">
        <v>80</v>
      </c>
      <c r="S60" s="70" t="s">
        <v>80</v>
      </c>
      <c r="T60" s="70" t="s">
        <v>80</v>
      </c>
      <c r="U60" s="71" t="s">
        <v>80</v>
      </c>
    </row>
    <row r="61" spans="1:21" ht="93.75" customHeight="1" x14ac:dyDescent="0.25">
      <c r="A61" s="157"/>
      <c r="B61" s="79" t="s">
        <v>156</v>
      </c>
      <c r="C61" s="76">
        <v>1</v>
      </c>
      <c r="D61" s="76" t="s">
        <v>53</v>
      </c>
      <c r="E61" s="29"/>
      <c r="F61" s="76" t="s">
        <v>50</v>
      </c>
      <c r="G61" s="32" t="s">
        <v>72</v>
      </c>
      <c r="H61" s="32">
        <v>642</v>
      </c>
      <c r="I61" s="76">
        <v>1</v>
      </c>
      <c r="J61" s="76">
        <v>1</v>
      </c>
      <c r="K61" s="76">
        <v>1</v>
      </c>
      <c r="L61" s="76">
        <v>1</v>
      </c>
      <c r="M61" s="76">
        <v>1</v>
      </c>
      <c r="N61" s="76">
        <v>0</v>
      </c>
      <c r="O61" s="62">
        <v>45473</v>
      </c>
      <c r="P61" s="62">
        <v>45473</v>
      </c>
      <c r="Q61" s="64">
        <v>126683.33</v>
      </c>
      <c r="R61" s="64">
        <v>126683.33</v>
      </c>
      <c r="S61" s="64">
        <f>Q61-R61</f>
        <v>0</v>
      </c>
      <c r="T61" s="64">
        <v>126683.33</v>
      </c>
      <c r="U61" s="64">
        <v>126683.33</v>
      </c>
    </row>
    <row r="62" spans="1:21" ht="81" customHeight="1" x14ac:dyDescent="0.25">
      <c r="A62" s="148" t="s">
        <v>96</v>
      </c>
      <c r="B62" s="147"/>
      <c r="C62" s="32">
        <f>C63</f>
        <v>2</v>
      </c>
      <c r="D62" s="47" t="s">
        <v>80</v>
      </c>
      <c r="E62" s="47" t="s">
        <v>80</v>
      </c>
      <c r="F62" s="47" t="s">
        <v>80</v>
      </c>
      <c r="G62" s="47" t="s">
        <v>80</v>
      </c>
      <c r="H62" s="47" t="s">
        <v>80</v>
      </c>
      <c r="I62" s="47" t="s">
        <v>80</v>
      </c>
      <c r="J62" s="47" t="s">
        <v>80</v>
      </c>
      <c r="K62" s="47" t="s">
        <v>80</v>
      </c>
      <c r="L62" s="47" t="s">
        <v>80</v>
      </c>
      <c r="M62" s="47" t="s">
        <v>80</v>
      </c>
      <c r="N62" s="47" t="s">
        <v>80</v>
      </c>
      <c r="O62" s="47" t="s">
        <v>80</v>
      </c>
      <c r="P62" s="47" t="s">
        <v>80</v>
      </c>
      <c r="Q62" s="50">
        <f>Q63</f>
        <v>6308800</v>
      </c>
      <c r="R62" s="50">
        <f>R63</f>
        <v>6308800</v>
      </c>
      <c r="S62" s="50">
        <f>Q62-R62</f>
        <v>0</v>
      </c>
      <c r="T62" s="50">
        <f>T63</f>
        <v>6308800</v>
      </c>
      <c r="U62" s="50">
        <f>U63</f>
        <v>3143057.08</v>
      </c>
    </row>
    <row r="63" spans="1:21" ht="93" customHeight="1" x14ac:dyDescent="0.25">
      <c r="A63" s="158" t="s">
        <v>172</v>
      </c>
      <c r="B63" s="159"/>
      <c r="C63" s="80">
        <v>2</v>
      </c>
      <c r="D63" s="80" t="s">
        <v>53</v>
      </c>
      <c r="E63" s="29" t="s">
        <v>49</v>
      </c>
      <c r="F63" s="80" t="s">
        <v>50</v>
      </c>
      <c r="G63" s="80" t="s">
        <v>51</v>
      </c>
      <c r="H63" s="80">
        <v>642</v>
      </c>
      <c r="I63" s="99">
        <f>I64</f>
        <v>2</v>
      </c>
      <c r="J63" s="99">
        <f t="shared" ref="J63:M63" si="35">J64</f>
        <v>2</v>
      </c>
      <c r="K63" s="99">
        <f t="shared" si="35"/>
        <v>2</v>
      </c>
      <c r="L63" s="99">
        <f t="shared" si="35"/>
        <v>2</v>
      </c>
      <c r="M63" s="99">
        <f t="shared" si="35"/>
        <v>2</v>
      </c>
      <c r="N63" s="99">
        <v>0</v>
      </c>
      <c r="O63" s="80" t="s">
        <v>41</v>
      </c>
      <c r="P63" s="29" t="s">
        <v>41</v>
      </c>
      <c r="Q63" s="63">
        <f>Q65</f>
        <v>6308800</v>
      </c>
      <c r="R63" s="63">
        <f>R65</f>
        <v>6308800</v>
      </c>
      <c r="S63" s="64">
        <f>Q63-R63</f>
        <v>0</v>
      </c>
      <c r="T63" s="63">
        <f>T65</f>
        <v>6308800</v>
      </c>
      <c r="U63" s="63">
        <f>U65</f>
        <v>3143057.08</v>
      </c>
    </row>
    <row r="64" spans="1:21" ht="35.25" customHeight="1" x14ac:dyDescent="0.25">
      <c r="A64" s="160" t="s">
        <v>137</v>
      </c>
      <c r="B64" s="72" t="s">
        <v>81</v>
      </c>
      <c r="C64" s="32">
        <v>1</v>
      </c>
      <c r="D64" s="47" t="s">
        <v>80</v>
      </c>
      <c r="E64" s="47" t="s">
        <v>80</v>
      </c>
      <c r="F64" s="47" t="s">
        <v>80</v>
      </c>
      <c r="G64" s="47" t="s">
        <v>82</v>
      </c>
      <c r="H64" s="47" t="s">
        <v>83</v>
      </c>
      <c r="I64" s="32">
        <f>I65</f>
        <v>2</v>
      </c>
      <c r="J64" s="32">
        <f t="shared" ref="J64:M64" si="36">J65</f>
        <v>2</v>
      </c>
      <c r="K64" s="32">
        <f t="shared" si="36"/>
        <v>2</v>
      </c>
      <c r="L64" s="32">
        <f t="shared" si="36"/>
        <v>2</v>
      </c>
      <c r="M64" s="32">
        <f t="shared" si="36"/>
        <v>2</v>
      </c>
      <c r="N64" s="32" t="s">
        <v>80</v>
      </c>
      <c r="O64" s="47" t="s">
        <v>80</v>
      </c>
      <c r="P64" s="47" t="s">
        <v>80</v>
      </c>
      <c r="Q64" s="47" t="s">
        <v>80</v>
      </c>
      <c r="R64" s="70" t="s">
        <v>80</v>
      </c>
      <c r="S64" s="70" t="s">
        <v>80</v>
      </c>
      <c r="T64" s="70" t="s">
        <v>80</v>
      </c>
      <c r="U64" s="71" t="s">
        <v>80</v>
      </c>
    </row>
    <row r="65" spans="1:21" ht="111.75" customHeight="1" x14ac:dyDescent="0.25">
      <c r="A65" s="161"/>
      <c r="B65" s="58" t="s">
        <v>143</v>
      </c>
      <c r="C65" s="58">
        <v>1</v>
      </c>
      <c r="D65" s="58" t="s">
        <v>53</v>
      </c>
      <c r="E65" s="29" t="s">
        <v>48</v>
      </c>
      <c r="F65" s="29" t="s">
        <v>73</v>
      </c>
      <c r="G65" s="58" t="s">
        <v>51</v>
      </c>
      <c r="H65" s="58">
        <v>642</v>
      </c>
      <c r="I65" s="58">
        <v>2</v>
      </c>
      <c r="J65" s="58">
        <v>2</v>
      </c>
      <c r="K65" s="58">
        <v>2</v>
      </c>
      <c r="L65" s="58">
        <v>2</v>
      </c>
      <c r="M65" s="58">
        <v>2</v>
      </c>
      <c r="N65" s="58" t="s">
        <v>41</v>
      </c>
      <c r="O65" s="62">
        <v>45473</v>
      </c>
      <c r="P65" s="29" t="s">
        <v>86</v>
      </c>
      <c r="Q65" s="68">
        <v>6308800</v>
      </c>
      <c r="R65" s="68">
        <v>6308800</v>
      </c>
      <c r="S65" s="68">
        <f>Q65-R65</f>
        <v>0</v>
      </c>
      <c r="T65" s="68">
        <v>6308800</v>
      </c>
      <c r="U65" s="68">
        <v>3143057.08</v>
      </c>
    </row>
    <row r="66" spans="1:21" ht="134.25" customHeight="1" x14ac:dyDescent="0.25">
      <c r="A66" s="149" t="s">
        <v>97</v>
      </c>
      <c r="B66" s="150"/>
      <c r="C66" s="32">
        <f>C67</f>
        <v>8</v>
      </c>
      <c r="D66" s="47" t="s">
        <v>80</v>
      </c>
      <c r="E66" s="47" t="s">
        <v>80</v>
      </c>
      <c r="F66" s="47" t="s">
        <v>80</v>
      </c>
      <c r="G66" s="47" t="s">
        <v>80</v>
      </c>
      <c r="H66" s="47" t="s">
        <v>80</v>
      </c>
      <c r="I66" s="47" t="s">
        <v>80</v>
      </c>
      <c r="J66" s="47" t="s">
        <v>80</v>
      </c>
      <c r="K66" s="47" t="s">
        <v>80</v>
      </c>
      <c r="L66" s="47" t="s">
        <v>80</v>
      </c>
      <c r="M66" s="47" t="s">
        <v>80</v>
      </c>
      <c r="N66" s="47" t="s">
        <v>80</v>
      </c>
      <c r="O66" s="47" t="s">
        <v>80</v>
      </c>
      <c r="P66" s="47" t="s">
        <v>80</v>
      </c>
      <c r="Q66" s="95">
        <f>Q67</f>
        <v>1591400</v>
      </c>
      <c r="R66" s="95">
        <f>R67</f>
        <v>1591400</v>
      </c>
      <c r="S66" s="95">
        <f>Q66-R66</f>
        <v>0</v>
      </c>
      <c r="T66" s="95">
        <f>T67</f>
        <v>1591400</v>
      </c>
      <c r="U66" s="95">
        <f>U67</f>
        <v>1591400</v>
      </c>
    </row>
    <row r="67" spans="1:21" ht="104.25" customHeight="1" x14ac:dyDescent="0.25">
      <c r="A67" s="162" t="s">
        <v>173</v>
      </c>
      <c r="B67" s="163"/>
      <c r="C67" s="80">
        <f>C68+C72+C75+C77</f>
        <v>8</v>
      </c>
      <c r="D67" s="80" t="s">
        <v>53</v>
      </c>
      <c r="E67" s="29" t="s">
        <v>49</v>
      </c>
      <c r="F67" s="80" t="s">
        <v>50</v>
      </c>
      <c r="G67" s="80" t="s">
        <v>51</v>
      </c>
      <c r="H67" s="80">
        <v>642</v>
      </c>
      <c r="I67" s="80">
        <f t="shared" ref="I67:M67" si="37">I68+I72+I75+I77</f>
        <v>8</v>
      </c>
      <c r="J67" s="80">
        <f t="shared" si="37"/>
        <v>8</v>
      </c>
      <c r="K67" s="80">
        <f t="shared" si="37"/>
        <v>8</v>
      </c>
      <c r="L67" s="80">
        <f t="shared" si="37"/>
        <v>8</v>
      </c>
      <c r="M67" s="80">
        <f t="shared" si="37"/>
        <v>8</v>
      </c>
      <c r="N67" s="99">
        <v>0</v>
      </c>
      <c r="O67" s="80" t="s">
        <v>41</v>
      </c>
      <c r="P67" s="29" t="s">
        <v>41</v>
      </c>
      <c r="Q67" s="63">
        <f>Q69+Q70+Q71+Q73+Q74+Q76+Q78+Q79</f>
        <v>1591400</v>
      </c>
      <c r="R67" s="63">
        <f>R69+R70+R71+R73+R74+R76+R78+R79</f>
        <v>1591400</v>
      </c>
      <c r="S67" s="64">
        <f>Q67-R67</f>
        <v>0</v>
      </c>
      <c r="T67" s="63">
        <f t="shared" ref="T67:U67" si="38">T69+T70+T71+T73+T74+T76+T78+T79</f>
        <v>1591400</v>
      </c>
      <c r="U67" s="63">
        <f t="shared" si="38"/>
        <v>1591400</v>
      </c>
    </row>
    <row r="68" spans="1:21" ht="42.75" customHeight="1" x14ac:dyDescent="0.25">
      <c r="A68" s="153" t="s">
        <v>144</v>
      </c>
      <c r="B68" s="72" t="s">
        <v>81</v>
      </c>
      <c r="C68" s="32">
        <f>C69+C70+C71</f>
        <v>3</v>
      </c>
      <c r="D68" s="47" t="s">
        <v>80</v>
      </c>
      <c r="E68" s="47" t="s">
        <v>80</v>
      </c>
      <c r="F68" s="47" t="s">
        <v>80</v>
      </c>
      <c r="G68" s="47" t="s">
        <v>82</v>
      </c>
      <c r="H68" s="47" t="s">
        <v>83</v>
      </c>
      <c r="I68" s="32">
        <f t="shared" ref="I68:M68" si="39">I69+I70+I71</f>
        <v>3</v>
      </c>
      <c r="J68" s="32">
        <f t="shared" si="39"/>
        <v>3</v>
      </c>
      <c r="K68" s="32">
        <f t="shared" si="39"/>
        <v>3</v>
      </c>
      <c r="L68" s="32">
        <f t="shared" si="39"/>
        <v>3</v>
      </c>
      <c r="M68" s="32">
        <f t="shared" si="39"/>
        <v>3</v>
      </c>
      <c r="N68" s="32" t="s">
        <v>80</v>
      </c>
      <c r="O68" s="47" t="s">
        <v>80</v>
      </c>
      <c r="P68" s="47" t="s">
        <v>80</v>
      </c>
      <c r="Q68" s="47" t="s">
        <v>80</v>
      </c>
      <c r="R68" s="70" t="s">
        <v>80</v>
      </c>
      <c r="S68" s="70" t="s">
        <v>80</v>
      </c>
      <c r="T68" s="70" t="s">
        <v>80</v>
      </c>
      <c r="U68" s="71" t="s">
        <v>80</v>
      </c>
    </row>
    <row r="69" spans="1:21" ht="83.25" customHeight="1" x14ac:dyDescent="0.25">
      <c r="A69" s="154"/>
      <c r="B69" s="77" t="s">
        <v>168</v>
      </c>
      <c r="C69" s="77">
        <v>1</v>
      </c>
      <c r="D69" s="77" t="s">
        <v>53</v>
      </c>
      <c r="E69" s="29" t="s">
        <v>48</v>
      </c>
      <c r="F69" s="29" t="s">
        <v>73</v>
      </c>
      <c r="G69" s="77" t="s">
        <v>51</v>
      </c>
      <c r="H69" s="77">
        <v>642</v>
      </c>
      <c r="I69" s="77">
        <v>1</v>
      </c>
      <c r="J69" s="77">
        <v>1</v>
      </c>
      <c r="K69" s="77">
        <v>1</v>
      </c>
      <c r="L69" s="77">
        <v>1</v>
      </c>
      <c r="M69" s="77">
        <v>1</v>
      </c>
      <c r="N69" s="77" t="s">
        <v>41</v>
      </c>
      <c r="O69" s="62">
        <v>45473</v>
      </c>
      <c r="P69" s="29" t="s">
        <v>86</v>
      </c>
      <c r="Q69" s="68">
        <v>1085000</v>
      </c>
      <c r="R69" s="68">
        <v>1085000</v>
      </c>
      <c r="S69" s="68">
        <f>Q69-R69</f>
        <v>0</v>
      </c>
      <c r="T69" s="68">
        <v>1085000</v>
      </c>
      <c r="U69" s="68">
        <v>1085000</v>
      </c>
    </row>
    <row r="70" spans="1:21" ht="113.25" customHeight="1" x14ac:dyDescent="0.25">
      <c r="A70" s="154"/>
      <c r="B70" s="80" t="s">
        <v>166</v>
      </c>
      <c r="C70" s="80">
        <v>1</v>
      </c>
      <c r="D70" s="80" t="s">
        <v>53</v>
      </c>
      <c r="E70" s="29" t="s">
        <v>48</v>
      </c>
      <c r="F70" s="29" t="s">
        <v>73</v>
      </c>
      <c r="G70" s="80" t="s">
        <v>51</v>
      </c>
      <c r="H70" s="80">
        <v>642</v>
      </c>
      <c r="I70" s="80">
        <v>1</v>
      </c>
      <c r="J70" s="80">
        <v>1</v>
      </c>
      <c r="K70" s="80">
        <v>1</v>
      </c>
      <c r="L70" s="80">
        <v>1</v>
      </c>
      <c r="M70" s="80">
        <v>1</v>
      </c>
      <c r="N70" s="80" t="s">
        <v>41</v>
      </c>
      <c r="O70" s="62">
        <v>45473</v>
      </c>
      <c r="P70" s="29" t="s">
        <v>86</v>
      </c>
      <c r="Q70" s="68">
        <v>61400</v>
      </c>
      <c r="R70" s="83">
        <v>61400</v>
      </c>
      <c r="S70" s="68">
        <f t="shared" ref="S70:S71" si="40">Q70-R70</f>
        <v>0</v>
      </c>
      <c r="T70" s="68">
        <v>61400</v>
      </c>
      <c r="U70" s="68">
        <v>61400</v>
      </c>
    </row>
    <row r="71" spans="1:21" ht="113.25" customHeight="1" x14ac:dyDescent="0.25">
      <c r="A71" s="155"/>
      <c r="B71" s="80" t="s">
        <v>167</v>
      </c>
      <c r="C71" s="80">
        <v>1</v>
      </c>
      <c r="D71" s="80" t="s">
        <v>53</v>
      </c>
      <c r="E71" s="29" t="s">
        <v>48</v>
      </c>
      <c r="F71" s="29" t="s">
        <v>73</v>
      </c>
      <c r="G71" s="80" t="s">
        <v>51</v>
      </c>
      <c r="H71" s="80">
        <v>642</v>
      </c>
      <c r="I71" s="80">
        <v>1</v>
      </c>
      <c r="J71" s="80">
        <v>1</v>
      </c>
      <c r="K71" s="80">
        <v>1</v>
      </c>
      <c r="L71" s="80">
        <v>1</v>
      </c>
      <c r="M71" s="80">
        <v>1</v>
      </c>
      <c r="N71" s="80" t="s">
        <v>41</v>
      </c>
      <c r="O71" s="62">
        <v>45473</v>
      </c>
      <c r="P71" s="29" t="s">
        <v>86</v>
      </c>
      <c r="Q71" s="68">
        <v>61400</v>
      </c>
      <c r="R71" s="68">
        <v>61400</v>
      </c>
      <c r="S71" s="68">
        <f t="shared" si="40"/>
        <v>0</v>
      </c>
      <c r="T71" s="68">
        <v>61400</v>
      </c>
      <c r="U71" s="68">
        <v>61400</v>
      </c>
    </row>
    <row r="72" spans="1:21" ht="41.25" customHeight="1" x14ac:dyDescent="0.25">
      <c r="A72" s="153" t="s">
        <v>158</v>
      </c>
      <c r="B72" s="72" t="s">
        <v>81</v>
      </c>
      <c r="C72" s="32">
        <f>C73+C74</f>
        <v>2</v>
      </c>
      <c r="D72" s="47" t="s">
        <v>80</v>
      </c>
      <c r="E72" s="47" t="s">
        <v>80</v>
      </c>
      <c r="F72" s="47" t="s">
        <v>80</v>
      </c>
      <c r="G72" s="47" t="s">
        <v>82</v>
      </c>
      <c r="H72" s="47" t="s">
        <v>83</v>
      </c>
      <c r="I72" s="32">
        <f t="shared" ref="I72:M72" si="41">I73+I74</f>
        <v>2</v>
      </c>
      <c r="J72" s="32">
        <f t="shared" si="41"/>
        <v>2</v>
      </c>
      <c r="K72" s="32">
        <f t="shared" si="41"/>
        <v>2</v>
      </c>
      <c r="L72" s="32">
        <f t="shared" si="41"/>
        <v>2</v>
      </c>
      <c r="M72" s="32">
        <f t="shared" si="41"/>
        <v>2</v>
      </c>
      <c r="N72" s="32" t="s">
        <v>80</v>
      </c>
      <c r="O72" s="47" t="s">
        <v>80</v>
      </c>
      <c r="P72" s="47" t="s">
        <v>80</v>
      </c>
      <c r="Q72" s="47" t="s">
        <v>80</v>
      </c>
      <c r="R72" s="70" t="s">
        <v>80</v>
      </c>
      <c r="S72" s="70" t="s">
        <v>80</v>
      </c>
      <c r="T72" s="70" t="s">
        <v>80</v>
      </c>
      <c r="U72" s="71" t="s">
        <v>80</v>
      </c>
    </row>
    <row r="73" spans="1:21" ht="114.75" customHeight="1" x14ac:dyDescent="0.25">
      <c r="A73" s="154"/>
      <c r="B73" s="80" t="s">
        <v>159</v>
      </c>
      <c r="C73" s="80">
        <v>1</v>
      </c>
      <c r="D73" s="80" t="s">
        <v>53</v>
      </c>
      <c r="E73" s="29" t="s">
        <v>48</v>
      </c>
      <c r="F73" s="29" t="s">
        <v>73</v>
      </c>
      <c r="G73" s="80" t="s">
        <v>51</v>
      </c>
      <c r="H73" s="80">
        <v>642</v>
      </c>
      <c r="I73" s="80">
        <v>1</v>
      </c>
      <c r="J73" s="80">
        <v>1</v>
      </c>
      <c r="K73" s="80">
        <v>1</v>
      </c>
      <c r="L73" s="80">
        <v>1</v>
      </c>
      <c r="M73" s="80">
        <v>1</v>
      </c>
      <c r="N73" s="80" t="s">
        <v>41</v>
      </c>
      <c r="O73" s="62">
        <v>45473</v>
      </c>
      <c r="P73" s="29" t="s">
        <v>86</v>
      </c>
      <c r="Q73" s="68">
        <v>61400</v>
      </c>
      <c r="R73" s="68">
        <v>61400</v>
      </c>
      <c r="S73" s="68">
        <f>Q73-R73</f>
        <v>0</v>
      </c>
      <c r="T73" s="68">
        <v>61400</v>
      </c>
      <c r="U73" s="68">
        <v>61400</v>
      </c>
    </row>
    <row r="74" spans="1:21" ht="114.75" customHeight="1" x14ac:dyDescent="0.25">
      <c r="A74" s="155"/>
      <c r="B74" s="80" t="s">
        <v>160</v>
      </c>
      <c r="C74" s="80">
        <v>1</v>
      </c>
      <c r="D74" s="80" t="s">
        <v>53</v>
      </c>
      <c r="E74" s="29" t="s">
        <v>48</v>
      </c>
      <c r="F74" s="29" t="s">
        <v>73</v>
      </c>
      <c r="G74" s="80" t="s">
        <v>51</v>
      </c>
      <c r="H74" s="80">
        <v>642</v>
      </c>
      <c r="I74" s="80">
        <v>1</v>
      </c>
      <c r="J74" s="80">
        <v>1</v>
      </c>
      <c r="K74" s="80">
        <v>1</v>
      </c>
      <c r="L74" s="80">
        <v>1</v>
      </c>
      <c r="M74" s="80">
        <v>1</v>
      </c>
      <c r="N74" s="80" t="s">
        <v>41</v>
      </c>
      <c r="O74" s="62">
        <v>45473</v>
      </c>
      <c r="P74" s="29" t="s">
        <v>86</v>
      </c>
      <c r="Q74" s="68">
        <v>61400</v>
      </c>
      <c r="R74" s="68">
        <v>61400</v>
      </c>
      <c r="S74" s="68">
        <f t="shared" ref="S74:S79" si="42">Q74-R74</f>
        <v>0</v>
      </c>
      <c r="T74" s="68">
        <v>61400</v>
      </c>
      <c r="U74" s="68">
        <v>61400</v>
      </c>
    </row>
    <row r="75" spans="1:21" ht="41.25" customHeight="1" x14ac:dyDescent="0.25">
      <c r="A75" s="153" t="s">
        <v>161</v>
      </c>
      <c r="B75" s="72" t="s">
        <v>81</v>
      </c>
      <c r="C75" s="32">
        <f>C76</f>
        <v>1</v>
      </c>
      <c r="D75" s="47" t="s">
        <v>80</v>
      </c>
      <c r="E75" s="47" t="s">
        <v>80</v>
      </c>
      <c r="F75" s="47" t="s">
        <v>80</v>
      </c>
      <c r="G75" s="47" t="s">
        <v>82</v>
      </c>
      <c r="H75" s="47" t="s">
        <v>83</v>
      </c>
      <c r="I75" s="32">
        <f t="shared" ref="I75:M75" si="43">I76</f>
        <v>1</v>
      </c>
      <c r="J75" s="32">
        <f t="shared" si="43"/>
        <v>1</v>
      </c>
      <c r="K75" s="32">
        <f t="shared" si="43"/>
        <v>1</v>
      </c>
      <c r="L75" s="32">
        <f t="shared" si="43"/>
        <v>1</v>
      </c>
      <c r="M75" s="32">
        <f t="shared" si="43"/>
        <v>1</v>
      </c>
      <c r="N75" s="32" t="s">
        <v>80</v>
      </c>
      <c r="O75" s="47" t="s">
        <v>80</v>
      </c>
      <c r="P75" s="47" t="s">
        <v>80</v>
      </c>
      <c r="Q75" s="47" t="s">
        <v>80</v>
      </c>
      <c r="R75" s="70" t="s">
        <v>80</v>
      </c>
      <c r="S75" s="70" t="s">
        <v>80</v>
      </c>
      <c r="T75" s="70" t="s">
        <v>80</v>
      </c>
      <c r="U75" s="71" t="s">
        <v>80</v>
      </c>
    </row>
    <row r="76" spans="1:21" ht="114.75" customHeight="1" x14ac:dyDescent="0.25">
      <c r="A76" s="155"/>
      <c r="B76" s="80" t="s">
        <v>162</v>
      </c>
      <c r="C76" s="80">
        <v>1</v>
      </c>
      <c r="D76" s="80" t="s">
        <v>53</v>
      </c>
      <c r="E76" s="29" t="s">
        <v>48</v>
      </c>
      <c r="F76" s="29" t="s">
        <v>73</v>
      </c>
      <c r="G76" s="80" t="s">
        <v>51</v>
      </c>
      <c r="H76" s="80">
        <v>642</v>
      </c>
      <c r="I76" s="80">
        <v>1</v>
      </c>
      <c r="J76" s="80">
        <v>1</v>
      </c>
      <c r="K76" s="80">
        <v>1</v>
      </c>
      <c r="L76" s="80">
        <v>1</v>
      </c>
      <c r="M76" s="80">
        <v>1</v>
      </c>
      <c r="N76" s="80" t="s">
        <v>41</v>
      </c>
      <c r="O76" s="62">
        <v>45473</v>
      </c>
      <c r="P76" s="29" t="s">
        <v>86</v>
      </c>
      <c r="Q76" s="68">
        <v>61400</v>
      </c>
      <c r="R76" s="68">
        <v>61400</v>
      </c>
      <c r="S76" s="68">
        <f t="shared" si="42"/>
        <v>0</v>
      </c>
      <c r="T76" s="68">
        <v>61400</v>
      </c>
      <c r="U76" s="68">
        <v>61400</v>
      </c>
    </row>
    <row r="77" spans="1:21" ht="41.25" customHeight="1" x14ac:dyDescent="0.25">
      <c r="A77" s="153" t="s">
        <v>163</v>
      </c>
      <c r="B77" s="72" t="s">
        <v>81</v>
      </c>
      <c r="C77" s="32">
        <f>C78+C79</f>
        <v>2</v>
      </c>
      <c r="D77" s="47" t="s">
        <v>80</v>
      </c>
      <c r="E77" s="47" t="s">
        <v>80</v>
      </c>
      <c r="F77" s="47" t="s">
        <v>80</v>
      </c>
      <c r="G77" s="47" t="s">
        <v>82</v>
      </c>
      <c r="H77" s="47" t="s">
        <v>83</v>
      </c>
      <c r="I77" s="32">
        <f t="shared" ref="I77" si="44">I78+I79</f>
        <v>2</v>
      </c>
      <c r="J77" s="32">
        <f t="shared" ref="J77" si="45">J78+J79</f>
        <v>2</v>
      </c>
      <c r="K77" s="32">
        <f t="shared" ref="K77" si="46">K78+K79</f>
        <v>2</v>
      </c>
      <c r="L77" s="32">
        <f t="shared" ref="L77" si="47">L78+L79</f>
        <v>2</v>
      </c>
      <c r="M77" s="32">
        <f t="shared" ref="M77" si="48">M78+M79</f>
        <v>2</v>
      </c>
      <c r="N77" s="32" t="s">
        <v>80</v>
      </c>
      <c r="O77" s="47" t="s">
        <v>80</v>
      </c>
      <c r="P77" s="47" t="s">
        <v>80</v>
      </c>
      <c r="Q77" s="47" t="s">
        <v>80</v>
      </c>
      <c r="R77" s="70" t="s">
        <v>80</v>
      </c>
      <c r="S77" s="70" t="s">
        <v>80</v>
      </c>
      <c r="T77" s="70" t="s">
        <v>80</v>
      </c>
      <c r="U77" s="71" t="s">
        <v>80</v>
      </c>
    </row>
    <row r="78" spans="1:21" ht="114.75" customHeight="1" x14ac:dyDescent="0.25">
      <c r="A78" s="154"/>
      <c r="B78" s="80" t="s">
        <v>164</v>
      </c>
      <c r="C78" s="80">
        <v>1</v>
      </c>
      <c r="D78" s="80" t="s">
        <v>53</v>
      </c>
      <c r="E78" s="29" t="s">
        <v>48</v>
      </c>
      <c r="F78" s="29" t="s">
        <v>73</v>
      </c>
      <c r="G78" s="80" t="s">
        <v>51</v>
      </c>
      <c r="H78" s="80">
        <v>642</v>
      </c>
      <c r="I78" s="80">
        <v>1</v>
      </c>
      <c r="J78" s="80">
        <v>1</v>
      </c>
      <c r="K78" s="80">
        <v>1</v>
      </c>
      <c r="L78" s="80">
        <v>1</v>
      </c>
      <c r="M78" s="80">
        <v>1</v>
      </c>
      <c r="N78" s="80" t="s">
        <v>41</v>
      </c>
      <c r="O78" s="62">
        <v>45473</v>
      </c>
      <c r="P78" s="29" t="s">
        <v>86</v>
      </c>
      <c r="Q78" s="68">
        <v>99700</v>
      </c>
      <c r="R78" s="68">
        <v>99700</v>
      </c>
      <c r="S78" s="68">
        <f t="shared" si="42"/>
        <v>0</v>
      </c>
      <c r="T78" s="68">
        <v>99700</v>
      </c>
      <c r="U78" s="68">
        <v>99700</v>
      </c>
    </row>
    <row r="79" spans="1:21" ht="114.75" customHeight="1" x14ac:dyDescent="0.25">
      <c r="A79" s="155"/>
      <c r="B79" s="80" t="s">
        <v>165</v>
      </c>
      <c r="C79" s="80">
        <v>1</v>
      </c>
      <c r="D79" s="80" t="s">
        <v>53</v>
      </c>
      <c r="E79" s="29" t="s">
        <v>48</v>
      </c>
      <c r="F79" s="29" t="s">
        <v>73</v>
      </c>
      <c r="G79" s="80" t="s">
        <v>51</v>
      </c>
      <c r="H79" s="80">
        <v>642</v>
      </c>
      <c r="I79" s="80">
        <v>1</v>
      </c>
      <c r="J79" s="80">
        <v>1</v>
      </c>
      <c r="K79" s="80">
        <v>1</v>
      </c>
      <c r="L79" s="80">
        <v>1</v>
      </c>
      <c r="M79" s="80">
        <v>1</v>
      </c>
      <c r="N79" s="80" t="s">
        <v>41</v>
      </c>
      <c r="O79" s="62">
        <v>45473</v>
      </c>
      <c r="P79" s="29" t="s">
        <v>86</v>
      </c>
      <c r="Q79" s="68">
        <v>99700</v>
      </c>
      <c r="R79" s="68">
        <v>99700</v>
      </c>
      <c r="S79" s="68">
        <f t="shared" si="42"/>
        <v>0</v>
      </c>
      <c r="T79" s="68">
        <v>99700</v>
      </c>
      <c r="U79" s="68">
        <v>99700</v>
      </c>
    </row>
    <row r="80" spans="1:21" ht="138.75" customHeight="1" x14ac:dyDescent="0.25">
      <c r="A80" s="146" t="s">
        <v>98</v>
      </c>
      <c r="B80" s="147"/>
      <c r="C80" s="32">
        <f>C81</f>
        <v>1</v>
      </c>
      <c r="D80" s="47" t="s">
        <v>80</v>
      </c>
      <c r="E80" s="47" t="s">
        <v>80</v>
      </c>
      <c r="F80" s="47" t="s">
        <v>80</v>
      </c>
      <c r="G80" s="47" t="s">
        <v>80</v>
      </c>
      <c r="H80" s="47" t="s">
        <v>80</v>
      </c>
      <c r="I80" s="47" t="s">
        <v>80</v>
      </c>
      <c r="J80" s="47" t="s">
        <v>80</v>
      </c>
      <c r="K80" s="47" t="s">
        <v>80</v>
      </c>
      <c r="L80" s="47" t="s">
        <v>80</v>
      </c>
      <c r="M80" s="47" t="s">
        <v>80</v>
      </c>
      <c r="N80" s="47" t="s">
        <v>80</v>
      </c>
      <c r="O80" s="47" t="s">
        <v>80</v>
      </c>
      <c r="P80" s="47" t="s">
        <v>80</v>
      </c>
      <c r="Q80" s="95">
        <f>Q81</f>
        <v>1750000</v>
      </c>
      <c r="R80" s="95">
        <f>R81</f>
        <v>1750000</v>
      </c>
      <c r="S80" s="95">
        <f>Q80-R80</f>
        <v>0</v>
      </c>
      <c r="T80" s="95">
        <f>T81</f>
        <v>1750000</v>
      </c>
      <c r="U80" s="95">
        <f>U81</f>
        <v>1750000</v>
      </c>
    </row>
    <row r="81" spans="1:21" ht="97.5" customHeight="1" x14ac:dyDescent="0.25">
      <c r="A81" s="158" t="s">
        <v>174</v>
      </c>
      <c r="B81" s="159"/>
      <c r="C81" s="80">
        <f>C82</f>
        <v>1</v>
      </c>
      <c r="D81" s="80" t="s">
        <v>53</v>
      </c>
      <c r="E81" s="29" t="s">
        <v>49</v>
      </c>
      <c r="F81" s="80" t="s">
        <v>50</v>
      </c>
      <c r="G81" s="80" t="s">
        <v>51</v>
      </c>
      <c r="H81" s="80">
        <v>642</v>
      </c>
      <c r="I81" s="99">
        <v>1</v>
      </c>
      <c r="J81" s="99">
        <v>1</v>
      </c>
      <c r="K81" s="99">
        <v>1</v>
      </c>
      <c r="L81" s="99">
        <v>1</v>
      </c>
      <c r="M81" s="99">
        <v>1</v>
      </c>
      <c r="N81" s="99">
        <v>0</v>
      </c>
      <c r="O81" s="80" t="s">
        <v>41</v>
      </c>
      <c r="P81" s="29" t="s">
        <v>41</v>
      </c>
      <c r="Q81" s="63">
        <f>Q83</f>
        <v>1750000</v>
      </c>
      <c r="R81" s="63">
        <f>R83</f>
        <v>1750000</v>
      </c>
      <c r="S81" s="64">
        <f>Q81-R81</f>
        <v>0</v>
      </c>
      <c r="T81" s="63">
        <f>T83</f>
        <v>1750000</v>
      </c>
      <c r="U81" s="63">
        <f>U83</f>
        <v>1750000</v>
      </c>
    </row>
    <row r="82" spans="1:21" ht="41.25" customHeight="1" x14ac:dyDescent="0.25">
      <c r="A82" s="160" t="s">
        <v>145</v>
      </c>
      <c r="B82" s="72" t="s">
        <v>81</v>
      </c>
      <c r="C82" s="32">
        <v>1</v>
      </c>
      <c r="D82" s="47" t="s">
        <v>80</v>
      </c>
      <c r="E82" s="47" t="s">
        <v>80</v>
      </c>
      <c r="F82" s="47" t="s">
        <v>80</v>
      </c>
      <c r="G82" s="47" t="s">
        <v>82</v>
      </c>
      <c r="H82" s="47" t="s">
        <v>83</v>
      </c>
      <c r="I82" s="32">
        <v>1</v>
      </c>
      <c r="J82" s="32">
        <v>1</v>
      </c>
      <c r="K82" s="32">
        <v>1</v>
      </c>
      <c r="L82" s="32">
        <v>1</v>
      </c>
      <c r="M82" s="32">
        <v>1</v>
      </c>
      <c r="N82" s="32" t="s">
        <v>80</v>
      </c>
      <c r="O82" s="47" t="s">
        <v>80</v>
      </c>
      <c r="P82" s="47" t="s">
        <v>80</v>
      </c>
      <c r="Q82" s="47" t="s">
        <v>80</v>
      </c>
      <c r="R82" s="70" t="s">
        <v>80</v>
      </c>
      <c r="S82" s="70" t="s">
        <v>80</v>
      </c>
      <c r="T82" s="70" t="s">
        <v>80</v>
      </c>
      <c r="U82" s="71" t="s">
        <v>80</v>
      </c>
    </row>
    <row r="83" spans="1:21" ht="114.75" customHeight="1" x14ac:dyDescent="0.25">
      <c r="A83" s="161"/>
      <c r="B83" s="77" t="s">
        <v>147</v>
      </c>
      <c r="C83" s="77">
        <v>1</v>
      </c>
      <c r="D83" s="77" t="s">
        <v>53</v>
      </c>
      <c r="E83" s="29" t="s">
        <v>48</v>
      </c>
      <c r="F83" s="29" t="s">
        <v>73</v>
      </c>
      <c r="G83" s="77" t="s">
        <v>51</v>
      </c>
      <c r="H83" s="77">
        <v>642</v>
      </c>
      <c r="I83" s="77">
        <v>1</v>
      </c>
      <c r="J83" s="77">
        <v>1</v>
      </c>
      <c r="K83" s="77">
        <v>1</v>
      </c>
      <c r="L83" s="77">
        <v>1</v>
      </c>
      <c r="M83" s="77">
        <v>1</v>
      </c>
      <c r="N83" s="77" t="s">
        <v>41</v>
      </c>
      <c r="O83" s="62">
        <v>45473</v>
      </c>
      <c r="P83" s="29" t="s">
        <v>86</v>
      </c>
      <c r="Q83" s="68">
        <v>1750000</v>
      </c>
      <c r="R83" s="68">
        <v>1750000</v>
      </c>
      <c r="S83" s="68">
        <f>Q83-R83</f>
        <v>0</v>
      </c>
      <c r="T83" s="68">
        <v>1750000</v>
      </c>
      <c r="U83" s="68">
        <v>1750000</v>
      </c>
    </row>
    <row r="84" spans="1:21" ht="58.5" customHeight="1" x14ac:dyDescent="0.25">
      <c r="A84" s="149" t="s">
        <v>99</v>
      </c>
      <c r="B84" s="150"/>
      <c r="C84" s="32">
        <f>C85</f>
        <v>1</v>
      </c>
      <c r="D84" s="47" t="s">
        <v>80</v>
      </c>
      <c r="E84" s="47" t="s">
        <v>80</v>
      </c>
      <c r="F84" s="47" t="s">
        <v>80</v>
      </c>
      <c r="G84" s="47" t="s">
        <v>80</v>
      </c>
      <c r="H84" s="47" t="s">
        <v>80</v>
      </c>
      <c r="I84" s="47" t="s">
        <v>80</v>
      </c>
      <c r="J84" s="47" t="s">
        <v>80</v>
      </c>
      <c r="K84" s="47" t="s">
        <v>80</v>
      </c>
      <c r="L84" s="47" t="s">
        <v>80</v>
      </c>
      <c r="M84" s="47" t="s">
        <v>80</v>
      </c>
      <c r="N84" s="47" t="s">
        <v>80</v>
      </c>
      <c r="O84" s="47" t="s">
        <v>80</v>
      </c>
      <c r="P84" s="47" t="s">
        <v>80</v>
      </c>
      <c r="Q84" s="95">
        <f>Q85</f>
        <v>150000</v>
      </c>
      <c r="R84" s="95">
        <f>R85</f>
        <v>150000</v>
      </c>
      <c r="S84" s="95">
        <f>Q84-R84</f>
        <v>0</v>
      </c>
      <c r="T84" s="95">
        <f>T85</f>
        <v>150000</v>
      </c>
      <c r="U84" s="95">
        <f>U85</f>
        <v>150000</v>
      </c>
    </row>
    <row r="85" spans="1:21" ht="116.25" customHeight="1" x14ac:dyDescent="0.25">
      <c r="A85" s="158" t="s">
        <v>175</v>
      </c>
      <c r="B85" s="159"/>
      <c r="C85" s="80">
        <f>C86</f>
        <v>1</v>
      </c>
      <c r="D85" s="80" t="s">
        <v>124</v>
      </c>
      <c r="E85" s="29" t="s">
        <v>49</v>
      </c>
      <c r="F85" s="80" t="s">
        <v>50</v>
      </c>
      <c r="G85" s="80" t="s">
        <v>72</v>
      </c>
      <c r="H85" s="80">
        <v>642</v>
      </c>
      <c r="I85" s="80">
        <f t="shared" ref="I85:M85" si="49">I86</f>
        <v>1</v>
      </c>
      <c r="J85" s="80">
        <f t="shared" si="49"/>
        <v>1</v>
      </c>
      <c r="K85" s="80">
        <f t="shared" si="49"/>
        <v>1</v>
      </c>
      <c r="L85" s="80">
        <f t="shared" si="49"/>
        <v>1</v>
      </c>
      <c r="M85" s="80">
        <f t="shared" si="49"/>
        <v>1</v>
      </c>
      <c r="N85" s="80">
        <v>0</v>
      </c>
      <c r="O85" s="98">
        <v>45473</v>
      </c>
      <c r="P85" s="29" t="s">
        <v>86</v>
      </c>
      <c r="Q85" s="63">
        <f>Q87</f>
        <v>150000</v>
      </c>
      <c r="R85" s="63">
        <f>R87</f>
        <v>150000</v>
      </c>
      <c r="S85" s="63">
        <f>Q85-R85</f>
        <v>0</v>
      </c>
      <c r="T85" s="63">
        <f>T87</f>
        <v>150000</v>
      </c>
      <c r="U85" s="63">
        <f>U87</f>
        <v>150000</v>
      </c>
    </row>
    <row r="86" spans="1:21" ht="38.25" customHeight="1" x14ac:dyDescent="0.25">
      <c r="A86" s="153" t="s">
        <v>146</v>
      </c>
      <c r="B86" s="69" t="s">
        <v>81</v>
      </c>
      <c r="C86" s="59">
        <v>1</v>
      </c>
      <c r="D86" s="70" t="s">
        <v>80</v>
      </c>
      <c r="E86" s="70" t="s">
        <v>80</v>
      </c>
      <c r="F86" s="70" t="s">
        <v>80</v>
      </c>
      <c r="G86" s="70" t="s">
        <v>82</v>
      </c>
      <c r="H86" s="70" t="s">
        <v>83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0</v>
      </c>
      <c r="O86" s="70" t="s">
        <v>80</v>
      </c>
      <c r="P86" s="70" t="s">
        <v>80</v>
      </c>
      <c r="Q86" s="70" t="s">
        <v>80</v>
      </c>
      <c r="R86" s="70" t="s">
        <v>80</v>
      </c>
      <c r="S86" s="70" t="s">
        <v>80</v>
      </c>
      <c r="T86" s="70" t="s">
        <v>80</v>
      </c>
      <c r="U86" s="71" t="s">
        <v>80</v>
      </c>
    </row>
    <row r="87" spans="1:21" ht="120" customHeight="1" x14ac:dyDescent="0.25">
      <c r="A87" s="155"/>
      <c r="B87" s="77" t="s">
        <v>148</v>
      </c>
      <c r="C87" s="77">
        <v>1</v>
      </c>
      <c r="D87" s="77" t="s">
        <v>124</v>
      </c>
      <c r="E87" s="29" t="s">
        <v>48</v>
      </c>
      <c r="F87" s="77" t="s">
        <v>50</v>
      </c>
      <c r="G87" s="77" t="s">
        <v>72</v>
      </c>
      <c r="H87" s="77">
        <v>642</v>
      </c>
      <c r="I87" s="77">
        <v>1</v>
      </c>
      <c r="J87" s="77">
        <v>1</v>
      </c>
      <c r="K87" s="77">
        <v>1</v>
      </c>
      <c r="L87" s="77">
        <v>1</v>
      </c>
      <c r="M87" s="77">
        <v>1</v>
      </c>
      <c r="N87" s="77">
        <v>0</v>
      </c>
      <c r="O87" s="29" t="s">
        <v>86</v>
      </c>
      <c r="P87" s="29" t="s">
        <v>86</v>
      </c>
      <c r="Q87" s="63">
        <v>150000</v>
      </c>
      <c r="R87" s="63">
        <v>150000</v>
      </c>
      <c r="S87" s="64">
        <f>Q87-R87</f>
        <v>0</v>
      </c>
      <c r="T87" s="63">
        <v>150000</v>
      </c>
      <c r="U87" s="65">
        <v>150000</v>
      </c>
    </row>
  </sheetData>
  <mergeCells count="103">
    <mergeCell ref="A1:U1"/>
    <mergeCell ref="A2:A4"/>
    <mergeCell ref="B2:B4"/>
    <mergeCell ref="C2:C4"/>
    <mergeCell ref="D2:D4"/>
    <mergeCell ref="E2:E4"/>
    <mergeCell ref="F2:F4"/>
    <mergeCell ref="G2:H2"/>
    <mergeCell ref="I2:N2"/>
    <mergeCell ref="S3:S4"/>
    <mergeCell ref="T3:T4"/>
    <mergeCell ref="U3:U4"/>
    <mergeCell ref="O2:P2"/>
    <mergeCell ref="Q2:S2"/>
    <mergeCell ref="T2:U2"/>
    <mergeCell ref="O3:O4"/>
    <mergeCell ref="P3:P4"/>
    <mergeCell ref="Q3:Q4"/>
    <mergeCell ref="R3:R4"/>
    <mergeCell ref="G3:G4"/>
    <mergeCell ref="H3:H4"/>
    <mergeCell ref="I3:J3"/>
    <mergeCell ref="K3:L3"/>
    <mergeCell ref="M3:M4"/>
    <mergeCell ref="N3:N4"/>
    <mergeCell ref="A6:B6"/>
    <mergeCell ref="A7:B7"/>
    <mergeCell ref="T22:T23"/>
    <mergeCell ref="U22:U23"/>
    <mergeCell ref="A12:A14"/>
    <mergeCell ref="S13:S14"/>
    <mergeCell ref="T13:T14"/>
    <mergeCell ref="U13:U14"/>
    <mergeCell ref="Q18:Q20"/>
    <mergeCell ref="R18:R20"/>
    <mergeCell ref="S18:S20"/>
    <mergeCell ref="T18:T20"/>
    <mergeCell ref="U18:U20"/>
    <mergeCell ref="Q13:Q14"/>
    <mergeCell ref="R13:R14"/>
    <mergeCell ref="A17:A20"/>
    <mergeCell ref="A21:A23"/>
    <mergeCell ref="A8:B8"/>
    <mergeCell ref="U37:U39"/>
    <mergeCell ref="A11:B11"/>
    <mergeCell ref="A9:B9"/>
    <mergeCell ref="A16:B16"/>
    <mergeCell ref="A31:B31"/>
    <mergeCell ref="A35:B35"/>
    <mergeCell ref="A36:A39"/>
    <mergeCell ref="Q37:Q39"/>
    <mergeCell ref="R37:R39"/>
    <mergeCell ref="S37:S39"/>
    <mergeCell ref="T37:T39"/>
    <mergeCell ref="Q28:Q29"/>
    <mergeCell ref="R28:R29"/>
    <mergeCell ref="S28:S29"/>
    <mergeCell ref="T28:T29"/>
    <mergeCell ref="U28:U29"/>
    <mergeCell ref="Q25:Q26"/>
    <mergeCell ref="R25:R26"/>
    <mergeCell ref="S25:S26"/>
    <mergeCell ref="T25:T26"/>
    <mergeCell ref="U25:U26"/>
    <mergeCell ref="Q22:Q23"/>
    <mergeCell ref="R22:R23"/>
    <mergeCell ref="S22:S23"/>
    <mergeCell ref="A86:A87"/>
    <mergeCell ref="A32:A33"/>
    <mergeCell ref="A42:A43"/>
    <mergeCell ref="A50:A51"/>
    <mergeCell ref="A54:A55"/>
    <mergeCell ref="A56:A57"/>
    <mergeCell ref="A44:A45"/>
    <mergeCell ref="A46:A47"/>
    <mergeCell ref="A41:B41"/>
    <mergeCell ref="A63:B63"/>
    <mergeCell ref="A49:B49"/>
    <mergeCell ref="A53:B53"/>
    <mergeCell ref="A64:A65"/>
    <mergeCell ref="A58:A59"/>
    <mergeCell ref="A60:A61"/>
    <mergeCell ref="A67:B67"/>
    <mergeCell ref="A81:B81"/>
    <mergeCell ref="A82:A83"/>
    <mergeCell ref="A85:B85"/>
    <mergeCell ref="A84:B84"/>
    <mergeCell ref="A48:B48"/>
    <mergeCell ref="A52:B52"/>
    <mergeCell ref="A62:B62"/>
    <mergeCell ref="A66:B66"/>
    <mergeCell ref="A80:B80"/>
    <mergeCell ref="A10:B10"/>
    <mergeCell ref="A15:B15"/>
    <mergeCell ref="A30:B30"/>
    <mergeCell ref="A34:B34"/>
    <mergeCell ref="A40:B40"/>
    <mergeCell ref="A24:A26"/>
    <mergeCell ref="A27:A29"/>
    <mergeCell ref="A72:A74"/>
    <mergeCell ref="A75:A76"/>
    <mergeCell ref="A77:A79"/>
    <mergeCell ref="A68:A71"/>
  </mergeCells>
  <pageMargins left="0.39370078740157483" right="0.11811023622047245" top="0.19685039370078741" bottom="0.19685039370078741" header="0.31496062992125984" footer="0.31496062992125984"/>
  <pageSetup paperSize="9" scale="36" fitToHeight="0" orientation="landscape" r:id="rId1"/>
  <ignoredErrors>
    <ignoredError sqref="S11 S63 S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СВОД.1 раздел</vt:lpstr>
      <vt:lpstr>СВОД. 2 раздел</vt:lpstr>
      <vt:lpstr>'СВОД. 2 раздел'!Заголовки_для_печати</vt:lpstr>
      <vt:lpstr>'СВОД.1 раздел'!Заголовки_для_печати</vt:lpstr>
      <vt:lpstr>'СВОД.1 раздел'!Область_печати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Мельченкова Оксана Викторовна</cp:lastModifiedBy>
  <cp:lastPrinted>2024-11-19T07:41:30Z</cp:lastPrinted>
  <dcterms:created xsi:type="dcterms:W3CDTF">2023-05-22T05:34:52Z</dcterms:created>
  <dcterms:modified xsi:type="dcterms:W3CDTF">2024-11-21T10:56:07Z</dcterms:modified>
</cp:coreProperties>
</file>