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от ОСОиСВ\целевые показатели\"/>
    </mc:Choice>
  </mc:AlternateContent>
  <bookViews>
    <workbookView xWindow="0" yWindow="0" windowWidth="19200" windowHeight="11595"/>
  </bookViews>
  <sheets>
    <sheet name="все целевые показатели" sheetId="1" r:id="rId1"/>
  </sheets>
  <definedNames>
    <definedName name="_xlnm._FilterDatabase" localSheetId="0" hidden="1">'все целевые показатели'!$B$1:$B$93</definedName>
    <definedName name="Z_0BE6A845_0C11_4FB2_A3D6_BB28B3D9CDCE_.wvu.FilterData" localSheetId="0" hidden="1">'все целевые показатели'!$B$1:$B$92</definedName>
    <definedName name="Z_0CCC334F_A139_4164_902F_4CBEBAD64F14_.wvu.FilterData" localSheetId="0" hidden="1">'все целевые показатели'!$B$1:$B$93</definedName>
    <definedName name="Z_0CCC334F_A139_4164_902F_4CBEBAD64F14_.wvu.PrintTitles" localSheetId="0" hidden="1">'все целевые показатели'!$1:$3</definedName>
    <definedName name="Z_0D03AF6A_4F6D_49BC_BE46_F8AF83BA8015_.wvu.FilterData" localSheetId="0" hidden="1">'все целевые показатели'!$B$1:$B$92</definedName>
    <definedName name="Z_0E965F54_95DE_4A4D_84A6_A7DA734314CB_.wvu.FilterData" localSheetId="0" hidden="1">'все целевые показатели'!$B$1:$B$92</definedName>
    <definedName name="Z_0E965F54_95DE_4A4D_84A6_A7DA734314CB_.wvu.PrintTitles" localSheetId="0" hidden="1">'все целевые показатели'!$1:$3</definedName>
    <definedName name="Z_0EAAA481_7D43_4B39_A231_252AA5D2BB48_.wvu.FilterData" localSheetId="0" hidden="1">'все целевые показатели'!$B$1:$B$92</definedName>
    <definedName name="Z_0EAAA481_7D43_4B39_A231_252AA5D2BB48_.wvu.PrintTitles" localSheetId="0" hidden="1">'все целевые показатели'!$1:$3</definedName>
    <definedName name="Z_195FE612_4666_4EC0_80DC_80469FDC55F0_.wvu.FilterData" localSheetId="0" hidden="1">'все целевые показатели'!$B$1:$B$93</definedName>
    <definedName name="Z_1AB05C5A_40AF_415D_9F20_B95C359A8DA1_.wvu.FilterData" localSheetId="0" hidden="1">'все целевые показатели'!$B$1:$B$93</definedName>
    <definedName name="Z_1AB05C5A_40AF_415D_9F20_B95C359A8DA1_.wvu.PrintTitles" localSheetId="0" hidden="1">'все целевые показатели'!$1:$3</definedName>
    <definedName name="Z_1C6B5243_EE4B_4484_9439_335F8885CC7D_.wvu.FilterData" localSheetId="0" hidden="1">'все целевые показатели'!$B$1:$B$93</definedName>
    <definedName name="Z_1C6B5243_EE4B_4484_9439_335F8885CC7D_.wvu.PrintTitles" localSheetId="0" hidden="1">'все целевые показатели'!$1:$3</definedName>
    <definedName name="Z_2636A38E_11F0_41AC_8947_F7DFC82AA394_.wvu.FilterData" localSheetId="0" hidden="1">'все целевые показатели'!$B$1:$B$92</definedName>
    <definedName name="Z_2E8A952D_E985_40E8_8EC5_ACD08050691F_.wvu.FilterData" localSheetId="0" hidden="1">'все целевые показатели'!$B$1:$B$93</definedName>
    <definedName name="Z_2E8A952D_E985_40E8_8EC5_ACD08050691F_.wvu.PrintTitles" localSheetId="0" hidden="1">'все целевые показатели'!$1:$3</definedName>
    <definedName name="Z_2FCD400C_1228_4791_9A69_9C91EE453DF7_.wvu.FilterData" localSheetId="0" hidden="1">'все целевые показатели'!$B$1:$B$93</definedName>
    <definedName name="Z_2FCD400C_1228_4791_9A69_9C91EE453DF7_.wvu.PrintTitles" localSheetId="0" hidden="1">'все целевые показатели'!$1:$3</definedName>
    <definedName name="Z_30534FF5_32B9_431E_939A_B570D4775157_.wvu.FilterData" localSheetId="0" hidden="1">'все целевые показатели'!$B$1:$B$93</definedName>
    <definedName name="Z_30534FF5_32B9_431E_939A_B570D4775157_.wvu.PrintTitles" localSheetId="0" hidden="1">'все целевые показатели'!$1:$3</definedName>
    <definedName name="Z_3C371E9D_A6BE_4DD0_BA79_4C3BE855C468_.wvu.FilterData" localSheetId="0" hidden="1">'все целевые показатели'!$B$1:$B$92</definedName>
    <definedName name="Z_3CD1CF48_F671_4444_87F1_D52FF013E7D4_.wvu.FilterData" localSheetId="0" hidden="1">'все целевые показатели'!$B$1:$B$92</definedName>
    <definedName name="Z_3E0C6E8C_1A97_4E3B_87BA_F9EB1CE600FD_.wvu.FilterData" localSheetId="0" hidden="1">'все целевые показатели'!$B$1:$B$93</definedName>
    <definedName name="Z_3E0C6E8C_1A97_4E3B_87BA_F9EB1CE600FD_.wvu.PrintTitles" localSheetId="0" hidden="1">'все целевые показатели'!$1:$3</definedName>
    <definedName name="Z_4053874E_FBC2_4EA0_9B95_293EFE82F70C_.wvu.FilterData" localSheetId="0" hidden="1">'все целевые показатели'!$B$1:$B$93</definedName>
    <definedName name="Z_43EF499D_BC58_4720_8C2B_75B175473AF0_.wvu.FilterData" localSheetId="0" hidden="1">'все целевые показатели'!$B$1:$B$92</definedName>
    <definedName name="Z_43EF499D_BC58_4720_8C2B_75B175473AF0_.wvu.PrintTitles" localSheetId="0" hidden="1">'все целевые показатели'!$1:$3</definedName>
    <definedName name="Z_4685F9B8_7B02_417B_A449_AD30140A0F63_.wvu.FilterData" localSheetId="0" hidden="1">'все целевые показатели'!$B$1:$B$92</definedName>
    <definedName name="Z_4685F9B8_7B02_417B_A449_AD30140A0F63_.wvu.PrintTitles" localSheetId="0" hidden="1">'все целевые показатели'!$1:$3</definedName>
    <definedName name="Z_4A7A8459_F102_4006_BFCD_B40D85977EA3_.wvu.FilterData" localSheetId="0" hidden="1">'все целевые показатели'!$B$1:$B$92</definedName>
    <definedName name="Z_4CE27EDA_8940_4856_9353_4C2165724CBF_.wvu.FilterData" localSheetId="0" hidden="1">'все целевые показатели'!$B$1:$B$92</definedName>
    <definedName name="Z_4CE27EDA_8940_4856_9353_4C2165724CBF_.wvu.PrintTitles" localSheetId="0" hidden="1">'все целевые показатели'!$1:$3</definedName>
    <definedName name="Z_4E0D83F6_5920_42AF_A934_9127831F8C28_.wvu.FilterData" localSheetId="0" hidden="1">'все целевые показатели'!$B$1:$B$92</definedName>
    <definedName name="Z_4E0D83F6_5920_42AF_A934_9127831F8C28_.wvu.PrintTitles" localSheetId="0" hidden="1">'все целевые показатели'!$1:$3</definedName>
    <definedName name="Z_51BEFC2A_D0CD_4DED_8545_530F2787818C_.wvu.FilterData" localSheetId="0" hidden="1">'все целевые показатели'!$B$1:$B$92</definedName>
    <definedName name="Z_5E717D30_552E_4CB6_A8A5_21A87C3CC255_.wvu.FilterData" localSheetId="0" hidden="1">'все целевые показатели'!$B$1:$B$93</definedName>
    <definedName name="Z_61EF0633_7940_4673_A6A4_B0CC2BDA66F0_.wvu.FilterData" localSheetId="0" hidden="1">'все целевые показатели'!$B$1:$B$92</definedName>
    <definedName name="Z_61EF0633_7940_4673_A6A4_B0CC2BDA66F0_.wvu.PrintTitles" localSheetId="0" hidden="1">'все целевые показатели'!$1:$3</definedName>
    <definedName name="Z_6C2B4687_565B_46DC_BBC1_8CB5E475F52F_.wvu.FilterData" localSheetId="0" hidden="1">'все целевые показатели'!$B$1:$B$93</definedName>
    <definedName name="Z_75326CCB_8B2D_4938_8578_FD660195DA28_.wvu.FilterData" localSheetId="0" hidden="1">'все целевые показатели'!$B$1:$B$92</definedName>
    <definedName name="Z_75326CCB_8B2D_4938_8578_FD660195DA28_.wvu.PrintTitles" localSheetId="0" hidden="1">'все целевые показатели'!$1:$3</definedName>
    <definedName name="Z_7600AD05_54BF_42F6_A94C_8F36F747F539_.wvu.FilterData" localSheetId="0" hidden="1">'все целевые показатели'!$B$1:$B$92</definedName>
    <definedName name="Z_78CD0B5A_77F1_4436_8EFB_C59E1525C99B_.wvu.FilterData" localSheetId="0" hidden="1">'все целевые показатели'!$B$1:$B$92</definedName>
    <definedName name="Z_79D52E91_91D3_4660_A5A1_F8E63BAE3AFD_.wvu.FilterData" localSheetId="0" hidden="1">'все целевые показатели'!$B$1:$B$93</definedName>
    <definedName name="Z_79D52E91_91D3_4660_A5A1_F8E63BAE3AFD_.wvu.PrintTitles" localSheetId="0" hidden="1">'все целевые показатели'!$1:$3</definedName>
    <definedName name="Z_7AF049B1_FF33_4C96_8CF2_F9143048B7E6_.wvu.PrintTitles" localSheetId="0" hidden="1">'все целевые показатели'!$1:$3</definedName>
    <definedName name="Z_873551C1_B90F_48E6_9E71_AF7266B17A6B_.wvu.FilterData" localSheetId="0" hidden="1">'все целевые показатели'!$B$1:$B$92</definedName>
    <definedName name="Z_89180B11_F85F_43AB_A1AE_434D6F6400AD_.wvu.FilterData" localSheetId="0" hidden="1">'все целевые показатели'!$B$1:$B$92</definedName>
    <definedName name="Z_89180B11_F85F_43AB_A1AE_434D6F6400AD_.wvu.PrintTitles" localSheetId="0" hidden="1">'все целевые показатели'!$1:$3</definedName>
    <definedName name="Z_8AC54897_4EA3_44AC_8471_C165985EB3F2_.wvu.FilterData" localSheetId="0" hidden="1">'все целевые показатели'!$B$1:$B$92</definedName>
    <definedName name="Z_8AC54897_4EA3_44AC_8471_C165985EB3F2_.wvu.PrintTitles" localSheetId="0" hidden="1">'все целевые показатели'!$1:$3</definedName>
    <definedName name="Z_8B919EB3_121D_4C28_B7CB_5F2CA6FC1006_.wvu.FilterData" localSheetId="0" hidden="1">'все целевые показатели'!$B$1:$B$92</definedName>
    <definedName name="Z_8B919EB3_121D_4C28_B7CB_5F2CA6FC1006_.wvu.PrintTitles" localSheetId="0" hidden="1">'все целевые показатели'!$1:$3</definedName>
    <definedName name="Z_8D889F0D_6A67_4AD7_9A0A_3141E22A1705_.wvu.FilterData" localSheetId="0" hidden="1">'все целевые показатели'!$B$1:$B$93</definedName>
    <definedName name="Z_9097CA15_FD65_47B7_A8B8_15D9ADCEB027_.wvu.FilterData" localSheetId="0" hidden="1">'все целевые показатели'!$B$1:$B$93</definedName>
    <definedName name="Z_96644365_2A39_4519_B8E7_0B27FD181E54_.wvu.FilterData" localSheetId="0" hidden="1">'все целевые показатели'!$B$1:$B$92</definedName>
    <definedName name="Z_96644365_2A39_4519_B8E7_0B27FD181E54_.wvu.PrintTitles" localSheetId="0" hidden="1">'все целевые показатели'!$1:$3</definedName>
    <definedName name="Z_9AAC3DD1_5EED_418B_B181_5917A4EC146A_.wvu.FilterData" localSheetId="0" hidden="1">'все целевые показатели'!$B$1:$B$92</definedName>
    <definedName name="Z_9CA57FEE_3225_43BE_8D88_A86E62ED5930_.wvu.FilterData" localSheetId="0" hidden="1">'все целевые показатели'!$B$1:$B$93</definedName>
    <definedName name="Z_9CA57FEE_3225_43BE_8D88_A86E62ED5930_.wvu.PrintTitles" localSheetId="0" hidden="1">'все целевые показатели'!$1:$3</definedName>
    <definedName name="Z_A1848812_FE48_4121_8DA7_07B6CCCADC0D_.wvu.FilterData" localSheetId="0" hidden="1">'все целевые показатели'!$B$1:$B$93</definedName>
    <definedName name="Z_A1848812_FE48_4121_8DA7_07B6CCCADC0D_.wvu.PrintTitles" localSheetId="0" hidden="1">'все целевые показатели'!$1:$3</definedName>
    <definedName name="Z_A2E499A3_D96B_43B9_A753_1F5CA4D04F31_.wvu.FilterData" localSheetId="0" hidden="1">'все целевые показатели'!$B$1:$B$93</definedName>
    <definedName name="Z_A2E499A3_D96B_43B9_A753_1F5CA4D04F31_.wvu.PrintTitles" localSheetId="0" hidden="1">'все целевые показатели'!$1:$3</definedName>
    <definedName name="Z_AA24871D_464B_40DF_9926_772DF8219A54_.wvu.FilterData" localSheetId="0" hidden="1">'все целевые показатели'!$B$1:$B$92</definedName>
    <definedName name="Z_ABB8B301_13EF_4253_A382_5228B0DEDE46_.wvu.PrintTitles" localSheetId="0" hidden="1">'все целевые показатели'!$1:$3</definedName>
    <definedName name="Z_B23B274A_1B4A_404F_80AF_DB38A9EA84FF_.wvu.FilterData" localSheetId="0" hidden="1">'все целевые показатели'!$B$1:$B$93</definedName>
    <definedName name="Z_B23B274A_1B4A_404F_80AF_DB38A9EA84FF_.wvu.PrintTitles" localSheetId="0" hidden="1">'все целевые показатели'!$1:$3</definedName>
    <definedName name="Z_C5170D8F_9E8C_4274_806B_EC1923B08FFC_.wvu.FilterData" localSheetId="0" hidden="1">'все целевые показатели'!$B$1:$B$92</definedName>
    <definedName name="Z_C5170D8F_9E8C_4274_806B_EC1923B08FFC_.wvu.PrintTitles" localSheetId="0" hidden="1">'все целевые показатели'!$1:$3</definedName>
    <definedName name="Z_C66D6FB4_3D63_4A3D_872E_FC08EBE1B505_.wvu.FilterData" localSheetId="0" hidden="1">'все целевые показатели'!$B$1:$B$93</definedName>
    <definedName name="Z_C66D6FB4_3D63_4A3D_872E_FC08EBE1B505_.wvu.PrintTitles" localSheetId="0" hidden="1">'все целевые показатели'!$1:$3</definedName>
    <definedName name="Z_CC54D513_20D8_48EE_B3A8_FA795281D19E_.wvu.FilterData" localSheetId="0" hidden="1">'все целевые показатели'!$B$1:$B$92</definedName>
    <definedName name="Z_CDF88CF1_6C44_4BF8_AC85_2FE1907C77A3_.wvu.FilterData" localSheetId="0" hidden="1">'все целевые показатели'!$B$1:$B$93</definedName>
    <definedName name="Z_D390A300_DB65_4AA8_96B8_2D891972D629_.wvu.FilterData" localSheetId="0" hidden="1">'все целевые показатели'!$B$1:$B$92</definedName>
    <definedName name="Z_D390A300_DB65_4AA8_96B8_2D891972D629_.wvu.PrintTitles" localSheetId="0" hidden="1">'все целевые показатели'!$1:$3</definedName>
    <definedName name="Z_D64B10A3_F080_4003_8DA9_52AD154EB970_.wvu.FilterData" localSheetId="0" hidden="1">'все целевые показатели'!$B$1:$B$92</definedName>
    <definedName name="Z_D85B3F66_B6F4_41FB_9C4E_44FDFC3DB6E3_.wvu.FilterData" localSheetId="0" hidden="1">'все целевые показатели'!$B$1:$B$93</definedName>
    <definedName name="Z_D85B3F66_B6F4_41FB_9C4E_44FDFC3DB6E3_.wvu.PrintTitles" localSheetId="0" hidden="1">'все целевые показатели'!$1:$3</definedName>
    <definedName name="Z_D8819D0B_C367_4601_A3B2_2EFA753DE6B1_.wvu.FilterData" localSheetId="0" hidden="1">'все целевые показатели'!$B$1:$B$92</definedName>
    <definedName name="Z_D8819D0B_C367_4601_A3B2_2EFA753DE6B1_.wvu.PrintTitles" localSheetId="0" hidden="1">'все целевые показатели'!$1:$3</definedName>
    <definedName name="Z_DA9D166C_73E4_4AF0_BA87_FD1B1F064FD1_.wvu.FilterData" localSheetId="0" hidden="1">'все целевые показатели'!$B$1:$B$92</definedName>
    <definedName name="Z_DA9D166C_73E4_4AF0_BA87_FD1B1F064FD1_.wvu.PrintTitles" localSheetId="0" hidden="1">'все целевые показатели'!$1:$3</definedName>
    <definedName name="Z_DB99321D_2738_44A0_9783_290218640B67_.wvu.FilterData" localSheetId="0" hidden="1">'все целевые показатели'!$B$1:$B$92</definedName>
    <definedName name="Z_DC83F167_2D74_4B88_8AFB_CA89035729DC_.wvu.FilterData" localSheetId="0" hidden="1">'все целевые показатели'!$B$1:$B$92</definedName>
    <definedName name="Z_DC83F167_2D74_4B88_8AFB_CA89035729DC_.wvu.PrintTitles" localSheetId="0" hidden="1">'все целевые показатели'!$1:$3</definedName>
    <definedName name="Z_DE2449A4_0B36_46BE_A370_9D37878605EC_.wvu.FilterData" localSheetId="0" hidden="1">'все целевые показатели'!$B$1:$B$93</definedName>
    <definedName name="Z_DE2449A4_0B36_46BE_A370_9D37878605EC_.wvu.PrintTitles" localSheetId="0" hidden="1">'все целевые показатели'!$1:$3</definedName>
    <definedName name="Z_E5A0E5C8_27D2_4CBE_AC99_55FC98F271F0_.wvu.FilterData" localSheetId="0" hidden="1">'все целевые показатели'!$B$1:$B$92</definedName>
    <definedName name="Z_E953041A_B145_491F_BDC8_1F110CCA91B2_.wvu.FilterData" localSheetId="0" hidden="1">'все целевые показатели'!$B$1:$B$93</definedName>
    <definedName name="Z_EF421FDF_D3A8_40DB_83F2_DDEEE9F91069_.wvu.FilterData" localSheetId="0" hidden="1">'все целевые показатели'!$B$1:$B$93</definedName>
    <definedName name="Z_EF421FDF_D3A8_40DB_83F2_DDEEE9F91069_.wvu.PrintTitles" localSheetId="0" hidden="1">'все целевые показатели'!$1:$3</definedName>
    <definedName name="Z_EF421FDF_D3A8_40DB_83F2_DDEEE9F91069_.wvu.Rows" localSheetId="0" hidden="1">'все целевые показатели'!$11:$95</definedName>
    <definedName name="Z_F3265916_3696_4B7A_B3D4_50BF86742C71_.wvu.FilterData" localSheetId="0" hidden="1">'все целевые показатели'!$B$1:$B$93</definedName>
    <definedName name="Z_F6E62FC3_2EC8_4211_B3A5_D853609905E5_.wvu.FilterData" localSheetId="0" hidden="1">'все целевые показатели'!$B$1:$B$92</definedName>
    <definedName name="Z_F6E62FC3_2EC8_4211_B3A5_D853609905E5_.wvu.PrintTitles" localSheetId="0" hidden="1">'все целевые показатели'!$1:$3</definedName>
    <definedName name="Z_F904CC89_9735_4D5B_86E9_1202AB34D724_.wvu.FilterData" localSheetId="0" hidden="1">'все целевые показатели'!$B$1:$B$93</definedName>
    <definedName name="Z_FE144461_EC2E_482C_8365_89512417FA0F_.wvu.FilterData" localSheetId="0" hidden="1">'все целевые показатели'!$B$1:$B$93</definedName>
    <definedName name="Z_FE144461_EC2E_482C_8365_89512417FA0F_.wvu.PrintTitles" localSheetId="0" hidden="1">'все целевые показатели'!$1:$3</definedName>
    <definedName name="_xlnm.Print_Titles" localSheetId="0">'все целевые показатели'!$1:$3</definedName>
  </definedNames>
  <calcPr calcId="152511"/>
  <customWorkbookViews>
    <customWorkbookView name="Орехова Олеся Ришатовна - Личное представление" guid="{EF421FDF-D3A8-40DB-83F2-DDEEE9F91069}" mergeInterval="0" personalView="1" maximized="1" xWindow="-8" yWindow="-8" windowWidth="1296" windowHeight="1000" activeSheetId="1"/>
    <customWorkbookView name="Цыганкова Ирина Анатольевн - Личное представление" guid="{C66D6FB4-3D63-4A3D-872E-FC08EBE1B505}" mergeInterval="0" personalView="1" maximized="1" windowWidth="1916" windowHeight="855" activeSheetId="1" showComments="commIndAndComment"/>
    <customWorkbookView name="Пфафинрот Феня Викторовна - Личное представление" guid="{2FCD400C-1228-4791-9A69-9C91EE453DF7}" mergeInterval="0" personalView="1" maximized="1" xWindow="-8" yWindow="-8" windowWidth="1382" windowHeight="744" activeSheetId="1"/>
    <customWorkbookView name="Сорока Юлия Игоревна - Личное представление" guid="{A1848812-FE48-4121-8DA7-07B6CCCADC0D}" mergeInterval="0" personalView="1" maximized="1" xWindow="-8" yWindow="-8" windowWidth="1296" windowHeight="1000" activeSheetId="1"/>
    <customWorkbookView name="Шилкина Татьяна Михайловна - Личное представление" guid="{D85B3F66-B6F4-41FB-9C4E-44FDFC3DB6E3}" mergeInterval="0" personalView="1" xWindow="496" yWindow="90" windowWidth="1347" windowHeight="870" activeSheetId="1"/>
    <customWorkbookView name="Гончарова Анжела Васильевна - Личное представление" guid="{1AB05C5A-40AF-415D-9F20-B95C359A8DA1}" mergeInterval="0" personalView="1" maximized="1" windowWidth="1916" windowHeight="835" activeSheetId="1"/>
    <customWorkbookView name="Мартынова Снежана Владимировна - Личное представление" guid="{FE144461-EC2E-482C-8365-89512417FA0F}" mergeInterval="0" personalView="1" maximized="1" windowWidth="1916" windowHeight="835" activeSheetId="1"/>
    <customWorkbookView name="Дроздова Татьяна Вячеславна - Личное представление" guid="{B23B274A-1B4A-404F-80AF-DB38A9EA84FF}" mergeInterval="0" personalView="1" maximized="1" xWindow="-8" yWindow="-8" windowWidth="1936" windowHeight="1056" activeSheetId="1"/>
    <customWorkbookView name="Алексеев Станислав Сергеевич - Личное представление" guid="{30534FF5-32B9-431E-939A-B570D4775157}" mergeInterval="0" personalView="1" maximized="1" xWindow="-11" yWindow="-11" windowWidth="1942" windowHeight="1046" activeSheetId="1"/>
    <customWorkbookView name="Наталья В. Балабанская - Личное представление" guid="{75326CCB-8B2D-4938-8578-FD660195DA28}" mergeInterval="0" personalView="1" maximized="1" xWindow="-8" yWindow="-8" windowWidth="1936" windowHeight="1056" activeSheetId="1"/>
    <customWorkbookView name="Подворчан Оксана - Личное представление" guid="{F6E62FC3-2EC8-4211-B3A5-D853609905E5}" mergeInterval="0" personalView="1" maximized="1" windowWidth="1912" windowHeight="723" activeSheetId="1"/>
    <customWorkbookView name="Колесник Елена Николаевна - Личное представление" guid="{DA9D166C-73E4-4AF0-BA87-FD1B1F064FD1}" mergeInterval="0" personalView="1" maximized="1" xWindow="-4" yWindow="-4" windowWidth="1928" windowHeight="1044" activeSheetId="1"/>
    <customWorkbookView name="Малофеева Ольга Александровна - Личное представление" guid="{0EAAA481-7D43-4B39-A231-252AA5D2BB48}" mergeInterval="0" personalView="1" maximized="1" xWindow="-8" yWindow="-8" windowWidth="1936" windowHeight="1056" activeSheetId="1"/>
    <customWorkbookView name="Розумная Полина Анатольевна - Личное представление" guid="{8B919EB3-121D-4C28-B7CB-5F2CA6FC1006}" mergeInterval="0" personalView="1" xWindow="4" yWindow="2" windowWidth="659" windowHeight="875" activeSheetId="1"/>
    <customWorkbookView name="Краева Ольга Витальевна - Личное представление" guid="{8AC54897-4EA3-44AC-8471-C165985EB3F2}" mergeInterval="0" personalView="1" xWindow="49" yWindow="22" windowWidth="1319" windowHeight="1040" activeSheetId="1"/>
    <customWorkbookView name="Игошкина Марина Юрьевна - Личное представление" guid="{61EF0633-7940-4673-A6A4-B0CC2BDA66F0}" mergeInterval="0" personalView="1" maximized="1" windowWidth="1916" windowHeight="749" activeSheetId="1" showComments="commIndAndComment"/>
    <customWorkbookView name="Ирина С. Леонова - Личное представление" guid="{89180B11-F85F-43AB-A1AE-434D6F6400AD}" mergeInterval="0" personalView="1" maximized="1" windowWidth="1664" windowHeight="766" activeSheetId="1"/>
    <customWorkbookView name="Ольга В. Василкова - Личное представление" guid="{4CE27EDA-8940-4856-9353-4C2165724CBF}" mergeInterval="0" personalView="1" maximized="1" xWindow="-8" yWindow="-8" windowWidth="1936" windowHeight="1056" activeSheetId="1"/>
    <customWorkbookView name="Лилия У. Капитонова - Личное представление" guid="{D390A300-DB65-4AA8-96B8-2D891972D629}" mergeInterval="0" personalView="1" maximized="1" windowWidth="1916" windowHeight="803" activeSheetId="1"/>
    <customWorkbookView name="Ларионов Сергей Александрович - Личное представление" guid="{96644365-2A39-4519-B8E7-0B27FD181E54}" mergeInterval="0" personalView="1" maximized="1" xWindow="-8" yWindow="-8" windowWidth="1936" windowHeight="1056" activeSheetId="1"/>
    <customWorkbookView name="Генова Елена Вячеславовна - Личное представление" guid="{D8819D0B-C367-4601-A3B2-2EFA753DE6B1}" mergeInterval="0" personalView="1" maximized="1" xWindow="-8" yWindow="-8" windowWidth="1296" windowHeight="1000" activeSheetId="1"/>
    <customWorkbookView name="Ахрамович Евгения Анатольевна - Личное представление" guid="{7AF049B1-FF33-4C96-8CF2-F9143048B7E6}" mergeInterval="0" personalView="1" maximized="1" xWindow="-8" yWindow="-8" windowWidth="1616" windowHeight="876" activeSheetId="1"/>
    <customWorkbookView name="Кузьменков Павел Александрович - Личное представление" guid="{ABB8B301-13EF-4253-A382-5228B0DEDE46}" mergeInterval="0" personalView="1" maximized="1" xWindow="-8" yWindow="-8" windowWidth="1936" windowHeight="1056" activeSheetId="1"/>
    <customWorkbookView name="Бондарева Оксана Петровна - Личное представление" guid="{DC83F167-2D74-4B88-8AFB-CA89035729DC}" mergeInterval="0" personalView="1" maximized="1" xWindow="-8" yWindow="-8" windowWidth="1936" windowHeight="1056" activeSheetId="1"/>
    <customWorkbookView name="Лаишевцева Наталья Николаевна - Личное представление" guid="{C5170D8F-9E8C-4274-806B-EC1923B08FFC}" mergeInterval="0" personalView="1" maximized="1" windowWidth="1360" windowHeight="543" activeSheetId="1" showComments="commIndAndComment"/>
    <customWorkbookView name="Степаненко Наталья Алексеевна - Личное представление" guid="{0E965F54-95DE-4A4D-84A6-A7DA734314CB}" mergeInterval="0" personalView="1" maximized="1" xWindow="-8" yWindow="-8" windowWidth="1936" windowHeight="1056" activeSheetId="1"/>
    <customWorkbookView name="Немыкина Лидия Анатольевна - Личное представление" guid="{4685F9B8-7B02-417B-A449-AD30140A0F63}" mergeInterval="0" personalView="1" maximized="1" xWindow="-8" yWindow="-8" windowWidth="1936" windowHeight="1056" activeSheetId="1"/>
    <customWorkbookView name="Логинова Ленара Юлдашевна - Личное представление" guid="{43EF499D-BC58-4720-8C2B-75B175473AF0}" mergeInterval="0" personalView="1" maximized="1" windowWidth="1916" windowHeight="854" activeSheetId="1"/>
    <customWorkbookView name="Митина Екатерина Сергеевна - Личное представление" guid="{4E0D83F6-5920-42AF-A934-9127831F8C28}" mergeInterval="0" personalView="1" xWindow="960" windowWidth="960" windowHeight="1040" activeSheetId="1"/>
    <customWorkbookView name="KraevaOV - Личное представление" guid="{1C6B5243-EE4B-4484-9439-335F8885CC7D}" mergeInterval="0" personalView="1" maximized="1" xWindow="-8" yWindow="-8" windowWidth="1936" windowHeight="1056" activeSheetId="1"/>
    <customWorkbookView name="user - Личное представление" guid="{2E8A952D-E985-40E8-8EC5-ACD08050691F}" mergeInterval="0" personalView="1" maximized="1" windowWidth="1856" windowHeight="661" activeSheetId="1"/>
    <customWorkbookView name="Галкина Елена Александровна - Личное представление" guid="{79D52E91-91D3-4660-A5A1-F8E63BAE3AFD}" mergeInterval="0" personalView="1" maximized="1" xWindow="-8" yWindow="-8" windowWidth="1936" windowHeight="1056" activeSheetId="1"/>
    <customWorkbookView name="Дульцева Елена Владимировна - Личное представление" guid="{0CCC334F-A139-4164-902F-4CBEBAD64F14}" mergeInterval="0" personalView="1" maximized="1" xWindow="-8" yWindow="-8" windowWidth="1936" windowHeight="1056" activeSheetId="1"/>
    <customWorkbookView name="Александра Н. Лаврентьева - Личное представление" guid="{A2E499A3-D96B-43B9-A753-1F5CA4D04F31}" mergeInterval="0" personalView="1" maximized="1" xWindow="-8" yWindow="-8" windowWidth="1936" windowHeight="1056" activeSheetId="1"/>
    <customWorkbookView name="SenivMV - Личное представление" guid="{9CA57FEE-3225-43BE-8D88-A86E62ED5930}" mergeInterval="0" personalView="1" maximized="1" xWindow="-9" yWindow="-9" windowWidth="1938" windowHeight="1050" activeSheetId="1"/>
    <customWorkbookView name="Гариева Лилия Владимировна - Личное представление" guid="{DE2449A4-0B36-46BE-A370-9D37878605EC}" mergeInterval="0" personalView="1" maximized="1" xWindow="-8" yWindow="-8" windowWidth="1936" windowHeight="1056" activeSheetId="1"/>
    <customWorkbookView name="Смекалин Дмитрий Александрович - Личное представление" guid="{3E0C6E8C-1A97-4E3B-87BA-F9EB1CE600FD}" mergeInterval="0" personalView="1" maximized="1" xWindow="54" yWindow="-8" windowWidth="1874" windowHeight="1096" activeSheetId="1"/>
  </customWorkbookViews>
</workbook>
</file>

<file path=xl/calcChain.xml><?xml version="1.0" encoding="utf-8"?>
<calcChain xmlns="http://schemas.openxmlformats.org/spreadsheetml/2006/main">
  <c r="G47" i="1" l="1"/>
  <c r="G48" i="1"/>
  <c r="G49" i="1"/>
  <c r="H49" i="1" s="1"/>
  <c r="I49" i="1" s="1"/>
  <c r="J49" i="1" s="1"/>
  <c r="K49" i="1" s="1"/>
  <c r="I59" i="1"/>
  <c r="K48" i="1"/>
</calcChain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E43" authorId="0" shapeId="0">
      <text>
        <r>
          <rPr>
            <b/>
            <sz val="12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12"/>
            <color indexed="81"/>
            <rFont val="Tahoma"/>
            <family val="2"/>
            <charset val="204"/>
          </rPr>
          <t xml:space="preserve">
В РАМКАХ ГОС.ПРОГРАММЫ КОГАЛЫМУ ДОВЕДЕНО НА 2021 ГОД 6,1 ТЫС</t>
        </r>
      </text>
    </comment>
  </commentList>
</comments>
</file>

<file path=xl/sharedStrings.xml><?xml version="1.0" encoding="utf-8"?>
<sst xmlns="http://schemas.openxmlformats.org/spreadsheetml/2006/main" count="272" uniqueCount="177">
  <si>
    <t>Наименование показателей результатов</t>
  </si>
  <si>
    <t>№ п/п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</si>
  <si>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</si>
  <si>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</si>
  <si>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</si>
  <si>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</si>
  <si>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</si>
  <si>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</si>
  <si>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</si>
  <si>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</si>
  <si>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</si>
  <si>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</si>
  <si>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</si>
  <si>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</si>
  <si>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</si>
  <si>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</si>
  <si>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</si>
  <si>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единиц</t>
  </si>
  <si>
    <t>штук</t>
  </si>
  <si>
    <t>человек</t>
  </si>
  <si>
    <t>Муниципальная программа "Развитие образования в городе Когалыме"</t>
  </si>
  <si>
    <t xml:space="preserve">Организация временного трудоустройства несовершеннолетних граждан в возрасте от 14 до 18 лет в свободное от учёбы время </t>
  </si>
  <si>
    <t>Организация временного трудоустройства несовершеннолетних граждан в возрасте от 14 до 18 лет в течение учебного года</t>
  </si>
  <si>
    <t>Организация проведения оплачиваемых общественных работ для не занятых трудовой деятельностью и безработных граждан</t>
  </si>
  <si>
    <t>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</t>
  </si>
  <si>
    <t>баллы</t>
  </si>
  <si>
    <t>Содействие трудоустройству незанятых инвалидов, в том числе инвалидов молодого возраста, на оборудованные (оснащенные) рабочие места (человек)</t>
  </si>
  <si>
    <t>-</t>
  </si>
  <si>
    <t xml:space="preserve">Количество субъектов агропромышленного комплекса </t>
  </si>
  <si>
    <t>голов</t>
  </si>
  <si>
    <t>тонн</t>
  </si>
  <si>
    <t xml:space="preserve">Количество приобретенной сельскохозяйственной техники и (или) оборудования </t>
  </si>
  <si>
    <t>Муниципальная программа "Развитие агропромышленного комплекса и рынков сельскохозяйственной продукции, сырья и продовольствия в городе Когалыме"</t>
  </si>
  <si>
    <t>Доля утвержденных административных регламентов предоставления муниципальных услуг</t>
  </si>
  <si>
    <t>%</t>
  </si>
  <si>
    <t>Объем инвестиций в основной капитал (за исключением бюджетных средств) в расчете на одного жителя</t>
  </si>
  <si>
    <t>тыс. рублей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</si>
  <si>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</si>
  <si>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</si>
  <si>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</si>
  <si>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</si>
  <si>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>Единица измерения</t>
  </si>
  <si>
    <t>Муниципальная программа "Социально-экономическое развитие и инвестиции муниципального образования город Когалым"</t>
  </si>
  <si>
    <t>Доля населения города Когалыма, систематически занимающегося физической культурой и спортом, в общей численности населения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</si>
  <si>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</si>
  <si>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 xml:space="preserve">Доля граждан среднего возраста, систематически занимающихся физической культурой и спортом, в общей численности граждан среднего возраста </t>
  </si>
  <si>
    <t xml:space="preserve">Доля граждан старшего возраста, систематически занимающихся физической культурой и спортом в общей численности граждан старшего возраста </t>
  </si>
  <si>
    <t>Доля детей и молодежи, систематически занимающихся физической культурой и спортом, в общей численности детей и молодежи</t>
  </si>
  <si>
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</t>
  </si>
  <si>
    <t>Доля граждан города Когалыма,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</si>
  <si>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из них учащихся и студентов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</si>
  <si>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</si>
  <si>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</t>
  </si>
  <si>
    <t>Муниципальная программа "Развитие физической культуры и спорта в городе Когалыме"</t>
  </si>
  <si>
    <t>Увеличение числа граждан, принимающих участие в культурной деятельности</t>
  </si>
  <si>
    <t>Увеличение средней численности пользователей архивной информацией на 10 тыс. человек населения</t>
  </si>
  <si>
    <t>Увеличение числа обращений к цифровым ресурсам архивов</t>
  </si>
  <si>
    <t>Доля граждан, получивших услуги в немуниципальных (коммерческих, некоммерческих) организациях, в общем числе граждан, получивших услуги в сфере культуры</t>
  </si>
  <si>
    <t>Муниципальная программа "Культурное пространство города Когалыма"</t>
  </si>
  <si>
    <t>Муниципальная программа "Социальное и демографическое развитие города Когалыма"</t>
  </si>
  <si>
    <t>(%)</t>
  </si>
  <si>
    <t xml:space="preserve"> не менее 95%</t>
  </si>
  <si>
    <t>Муниципальная программа "Управление муниципальными финансами в городе Когалыме"</t>
  </si>
  <si>
    <t>чел.</t>
  </si>
  <si>
    <t>121</t>
  </si>
  <si>
    <t>122</t>
  </si>
  <si>
    <t>123</t>
  </si>
  <si>
    <t>88</t>
  </si>
  <si>
    <t>108</t>
  </si>
  <si>
    <t>109</t>
  </si>
  <si>
    <t>110</t>
  </si>
  <si>
    <t>111</t>
  </si>
  <si>
    <t>тыс.человек</t>
  </si>
  <si>
    <t>Сохранение доли семей, находящихся в социально опасном положении, в отношении которых проводится индивидуальная профилактическая работа, из общего количества семей данной категории, состоящих на профилактическом учете в муниципальной комиссии по делам несовершеннолетних и защите их прав при Администрации города Когалыма</t>
  </si>
  <si>
    <t>не менее 95%</t>
  </si>
  <si>
    <t>94</t>
  </si>
  <si>
    <t>103</t>
  </si>
  <si>
    <t>107</t>
  </si>
  <si>
    <t xml:space="preserve"> -</t>
  </si>
  <si>
    <t>100</t>
  </si>
  <si>
    <t>Показатель формируется на основании Единого реестра субъектов малого и среднего предпринимательства.</t>
  </si>
  <si>
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населения.</t>
  </si>
  <si>
    <t>Утверждено программой на 2021 год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</si>
  <si>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2021 году</t>
    </r>
  </si>
  <si>
    <t>Доля муниципльных услуг, предоставляемых посредством Портала Государственных услуг</t>
  </si>
  <si>
    <t>Доля документов (исходящей корреспонденции), подписанных усиленной квалифицированной электронной подписью</t>
  </si>
  <si>
    <t>Производство молока крестьянскими (фермерскими) хозяйствами, индивидуальными предпринимателями</t>
  </si>
  <si>
    <t xml:space="preserve">Производство мяса скота (в живом весе) крестьянскими (фермерскими) хозяйствами, индивидуальными предпринимателями </t>
  </si>
  <si>
    <t>Производство яиц в крестьянских (фермерских) хозяйствах, включая индивидуальных предпринимателей</t>
  </si>
  <si>
    <t>тыс. штук</t>
  </si>
  <si>
    <t xml:space="preserve">Развитие производства овощей защищенного грунта </t>
  </si>
  <si>
    <t xml:space="preserve">Организация сбора и переработки дикоросов </t>
  </si>
  <si>
    <t>Продукция переработки ягод</t>
  </si>
  <si>
    <t>Продукция переработки грибов</t>
  </si>
  <si>
    <t>Количество животных без владельцев на территории города Когалыма, подлежащих отлову</t>
  </si>
  <si>
    <t>Доля граждан, обеспеченных мерами социальной поддержки, от численности граждан, имеющих право на их получение и обратившихся за их получением</t>
  </si>
  <si>
    <t xml:space="preserve">Охват граждан, удостоенных звания «Почётный гражданин города Когалыма», мерами поддержки в соответствии с порядком оказания поддержки лицам, удостоенным звания «Почётный гражданин города Когалыма» на основании личного заявления граждан </t>
  </si>
  <si>
    <t xml:space="preserve">Охват юбиляров из числа ветеранов Великой Отечественной войны, чествуемых от имени главы города Когалыма </t>
  </si>
  <si>
    <t>Доля средств бюджета автономного округа, выделенных негосударственным организациям, в том числе социально-ориентированным некоммерческим организациям, для предоставления услуг (работ), от общего объема средств бюджета, выделенных на осуществление деятельности по опеке и попечительству в городе Когалыме</t>
  </si>
  <si>
    <t>Численность туристов, размещенных в коллективных средствах размещения, тысяч человек ежегодно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</si>
  <si>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бюджета, выделяемых на предоставление услуг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</si>
  <si>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бюджета, города Когалыма, выделяемых на предоставление услуг в сфере физической культуры и спорта</t>
  </si>
  <si>
    <t>Исполнение плана по налоговым и неналоговым доходам, утвержденного решением о бюджете города Когалыма</t>
  </si>
  <si>
    <t>Исполнение расходных обязательств муниципального образования за отчетный финансовый год, утвержденных решением о бюджете города Когалыма</t>
  </si>
  <si>
    <t xml:space="preserve">Доля обучающихся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 </t>
  </si>
  <si>
    <t>92</t>
  </si>
  <si>
    <t>93</t>
  </si>
  <si>
    <t>95</t>
  </si>
  <si>
    <t>96</t>
  </si>
  <si>
    <t>97</t>
  </si>
  <si>
    <t>98</t>
  </si>
  <si>
    <t>99</t>
  </si>
  <si>
    <t>101</t>
  </si>
  <si>
    <t>102</t>
  </si>
  <si>
    <t>104</t>
  </si>
  <si>
    <t>105</t>
  </si>
  <si>
    <t>106</t>
  </si>
  <si>
    <t xml:space="preserve">Показатель формируется ежеквартально, на основании данных ежеквартальной формы статистической отчетности 1-ГМУ "Сведения о предоставлении государственных (муниципальных услуг)" </t>
  </si>
  <si>
    <t>Показатель формируется ежеквартально,  в соответствии с приказом Депинформтехнологий Югры от 25.12.2020 №08-Пр-336 "О проведении конкурса "Лучший муниципалитет по цифровой трансформации" в 2021 году.</t>
  </si>
  <si>
    <t>Представлен фактический объем произведенного мяса, недостижение показателя обусловлено климатическими условиями января-февраля.</t>
  </si>
  <si>
    <t>Недостижение показателя обусловлено климатическими условиями января-февраля, а также наращиванием поголовья птиц.</t>
  </si>
  <si>
    <t>Изменена методика подсчета, вносятся изменения в программу</t>
  </si>
  <si>
    <t xml:space="preserve">С 2019 года полномочие органа опеки и попечительства по подготовке граждан, выразивших желание стать опекунами или попечителями несовершеннолетних граждан либо принять детей, оставшихся без попечения родителей, в семью на воспитание в иных установленных семейным законодательством Российской Федерации формах в городе Когалыме передано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</t>
  </si>
  <si>
    <t xml:space="preserve">Доступность дошкольного образования для детей в возрасте от 1,5 до 3-х лет </t>
  </si>
  <si>
    <t>процент</t>
  </si>
  <si>
    <t xml:space="preserve">Доля детей в возрасте 5-18 лет, охваченных дополнительным образованием </t>
  </si>
  <si>
    <t>Охват детей деятельностью региональных центров выявления, поддержки и развития способностей и талантов у детей и молодежи, технопарков «Кванториум» и центров «IТ-куб»</t>
  </si>
  <si>
    <t>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будущее»</t>
  </si>
  <si>
    <t>Количество муниципальных образований ХМАО-Югры, выдающих сертификаты дополнительного образования в рамках системы персонифицированного финансирования дополнительного образования детей</t>
  </si>
  <si>
    <t>едениц</t>
  </si>
  <si>
    <t>Количество выданных сертификатов дополнительного образования детей, в рамках системы персонифицированного финансирования дополнительного образования</t>
  </si>
  <si>
    <t xml:space="preserve"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 </t>
  </si>
  <si>
    <t>млн. человек</t>
  </si>
  <si>
    <t>Доля общеобразовательных организаций, оснащенных в целях внедрения цифровой образовательной среды</t>
  </si>
  <si>
    <t>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</t>
  </si>
  <si>
    <t>Доля педагогических работников, использующих сервисы федеральной информационно-сервисной платформы цифровой образовательной среды</t>
  </si>
  <si>
    <t>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программ основного общего образования</t>
  </si>
  <si>
    <t>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</t>
  </si>
  <si>
    <t xml:space="preserve">Доля детей в возрасте 1 - 6 лет, состоящих на учете для определения в муниципальные дошкольные образовательные учреждения, в общей численности детей этого возраста </t>
  </si>
  <si>
    <t>Доля обучающихся 5-11 классов, принявших участие в школьном этапе Всероссийской олимпиады школьников (в общей численности обучающихся 5-11 классов)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</si>
  <si>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</t>
  </si>
  <si>
    <t xml:space="preserve">Доля педагогических работников, участвующих в профессиональных конкурсах </t>
  </si>
  <si>
    <t xml:space="preserve">Доля педагогических работников общеобразовательных организаций, получивших вознаграждение за классное руководство, в общей численности работников такой категории </t>
  </si>
  <si>
    <t xml:space="preserve">Количество учащихся кадетских классов, принявших участие во Всероссийских кадетских сборах </t>
  </si>
  <si>
    <t xml:space="preserve">Количество учащихся, принявших участие в Окружном слете юнармейских отрядов, центров, клубов, объединений патриотической направленности </t>
  </si>
  <si>
    <t xml:space="preserve">Доля молодёжи, вовлечённой в проекты, мероприятия по развитию духовно-нравственных и гражданско-патриотических качеств молодежи </t>
  </si>
  <si>
    <t xml:space="preserve">Доля обучающихся 5-11 классов общеобразовательных организаций, обеспеченных горячим завтраком с привлечением родительских средств </t>
  </si>
  <si>
    <t xml:space="preserve"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 </t>
  </si>
  <si>
    <t xml:space="preserve">Количество введенных в эксплуатацию объектов образования </t>
  </si>
  <si>
    <t>Доля 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</si>
  <si>
    <t xml:space="preserve">Доля детей в возрасте от 6 до 17 лет (включительно), охваченных всеми формами отдыха и оздоровления, от общей численности детей, нуждающихся в оздоровлении </t>
  </si>
  <si>
    <t>Количество негосударственных, в том числе некоммерческих, организаций, предоставляющих услуги в сфере образования, в общем числе организаций, предоставляющих услуги в сфере образовани</t>
  </si>
  <si>
    <t xml:space="preserve">Доля немуниципальных организаций (коммерческих, некоммерческих), желающих оказывать услуги (работы) в сфере образования города Когалыма, организации отдыха и оздоровления детей, охваченных методической, консультационной и информационной поддержкой </t>
  </si>
  <si>
    <t xml:space="preserve">Доля средств бюджета города Когалыма, выделяемых немуниципальным организациям, в том числе социально-ориентированным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образования </t>
  </si>
  <si>
    <t>Среднее время ожидания места для получения дошкольного
образования детьми в возрасте от 1,5 до 3</t>
  </si>
  <si>
    <t>месяцев</t>
  </si>
  <si>
    <t>изменения в постановление от 04.06.2021 №1168</t>
  </si>
  <si>
    <t>В МАУ "МКЦ "Феникс"поступило 8 заявок от учреждений и предприятий города Когалыма о необходимом количестве работников для участия в данном мероприятии, заключено 8 договоров о совместной деятельности для трудоустройства несовершеннолетних граждан. С несовершеннолетними гражданами (в должности подсобный рабочий) заключено 76 срочных трудовых договоров. Средства в размере 1506,3 тыс.рублей выплачены на заработную плату и налоги. Период участия в данном мероприятии 1 месяц.</t>
  </si>
  <si>
    <t xml:space="preserve">Показатель рассчитывается по итогам работы за год  в мае месяце,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</si>
  <si>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>Количество граждан, принявших участие в физкультурно-оздоровительных мероприятиях</t>
  </si>
  <si>
    <t>112</t>
  </si>
  <si>
    <t xml:space="preserve">В МАДОУ "Сказка" трудоустроен 1 гражданин с инвалидностью, в должности дворник. Средства в сумме 72,69 тыс. рублей израсходованы на оснащение рабочего места инвалида (приобретен снегоход).    </t>
  </si>
  <si>
    <t>Показатель за 1 полугодие 2021 года заполнен на основании статистических данных января-марта.  Информация за 1 квартал 2021 года поступила в мае 2021 года, согласно графика по контракту о предоставлении статистических данных.</t>
  </si>
  <si>
    <t>113</t>
  </si>
  <si>
    <t xml:space="preserve">Поддержка предприятий города Когалыма, осуществляющих деятельность в условиях распространения новой коронавирусной инфекции </t>
  </si>
  <si>
    <t>Показатель формируется как отношение фактически предоставленной субсидии к плановому значению.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</si>
  <si>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</si>
  <si>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 xml:space="preserve">Число субъектов малого и среднего предпринимательства, включая индивидуальных предпринимателей и самозанятых </t>
  </si>
  <si>
    <t xml:space="preserve">Улучшение технических характеристик, поддержание эксплуатационного ресурса объектов, эксплуатируемых учреждением в сфере молодежной политики </t>
  </si>
  <si>
    <t xml:space="preserve">С ИП Скляр Л.П. на 2021 год заключен МК от 22.12.2020 №0187300013720000517 на оказание услуг по обращению с животными без владельцев на территории города Когалыма на сумму 1783,3т.р.                                                                                                            
В августе 2021 года: отловлено 10 животных; содержание животных составило 286 суток; проведены проф.мероприятия 10 голов; маркировано (чипировано) 10 голов; возвращено животных на прежнее место обитания 15.                                                          
 Итого с начала 2021 года: отловлено 157 животных; содержание животных составило 2453 суток; проведены проф.мероприятия 150 голов; маркировано (чипировано) 150 головы; возвращено животных на прежнее место обитания 147;  проведена эвтаназия 5 животных; утилизированы трупы 5 животных. Обязательства по МК от 22.12.2020 №0187300013720000517 на сумму 178,3т.р. выполнены в полном объеме.                       С ИП Скляр Л.П. на 2021 год заключен контракт от 11.08.2021 №0187300013720000517 на оказание услуг по обращению с животными без владельцев на территории города Когалыма на сумму 600,0т.р.   </t>
  </si>
  <si>
    <t>Специалистами МАУ "МКЦ "Феникс" принято 652 заявления от несовершеннолетних граждан в возрасте от 14 до 18 лет для работы в летний период. От учреждений и предприятий города Когалыма поступило 12 заявок о необходимом количестве работников для участия в данном мероприятии, заключено 12 договоров о совместной деятельности для трудоустройства несовершеннолетних граждан.  С несовершеннолетними гражданами (по должности подсобный рабочий) заключено 615 срочных трудовых договоров. Средства в размере 11 921,0 тыс.рублей израсходованы на выплату заработной платы, приобретение канцелярских товаров. Период участия в данном мероприятии 1 месяц.</t>
  </si>
  <si>
    <t xml:space="preserve">          Муниципальная программа "Содействие занятости населения города Когалыма"</t>
  </si>
  <si>
    <r>
      <t xml:space="preserve">В реализации данного мероприятий муниципальной программы участвуют два соисполнителя:                                                                     </t>
    </r>
    <r>
      <rPr>
        <b/>
        <u/>
        <sz val="12"/>
        <rFont val="Times New Roman"/>
        <family val="1"/>
        <charset val="204"/>
      </rPr>
      <t>МКУ "УОДОМС"</t>
    </r>
    <r>
      <rPr>
        <sz val="12"/>
        <rFont val="Times New Roman"/>
        <family val="1"/>
        <charset val="204"/>
      </rPr>
      <t xml:space="preserve">: с 6 чел. из числа безработных граждан заключены срочные трудовые договоры для работы в должности машинистка (план/год. 10 чел.). Средства в размере 490,1 тыс. рублей выплачены на заработную плату и налоги.                                                                          </t>
    </r>
    <r>
      <rPr>
        <b/>
        <u/>
        <sz val="12"/>
        <rFont val="Times New Roman"/>
        <family val="1"/>
        <charset val="204"/>
      </rPr>
      <t>МБУ "КСАТ"</t>
    </r>
    <r>
      <rPr>
        <sz val="12"/>
        <rFont val="Times New Roman"/>
        <family val="1"/>
        <charset val="204"/>
      </rPr>
      <t xml:space="preserve">:  с 24 чел. из числа безработных граждан заключены срочные трудовые договоры для работы в должности рабочий по комплексной уборке (план/год. 40 чел.). Средства в размере 1024,6 тыс. рублей выплачены на заработную плату, налоги и компенсацию за прохождение медицинского осмотра.                                                                  Период участия в данном мероприятии 2 месяца. </t>
    </r>
  </si>
  <si>
    <t>2</t>
  </si>
  <si>
    <t xml:space="preserve">В соответствии с распоряжением Администрации города Когалыма от 20.02.2021 №35-р "О предоставлении мер поддержки гражданам, удостоенным звания "Почётный гражданин города Когалыма" утверждены списки граждан, удостоенных звания «Почётный гражданин города Когалыма», в количестве 7 человек,  получающих компенсацию расходов в 2021 году (Лосева И.В. отказалась от выплат (кроме единовременной выплаты):
- компенсация расходов на оплату жилого помещения и коммунальных услуг в размере 26231,76 рублей ежемесячно;
- компенсация расходов за проезд в городском автомобильном пассажирском транспорте общего пользования (кроме такси) в размере 11340 ежемесячно.    </t>
  </si>
  <si>
    <t xml:space="preserve">На 01.03.2021 года 46 приёмных родителя являются получателями вознаграждения за воспитание 61 приёмных детей (100%)  </t>
  </si>
  <si>
    <t>16 семьи в отношении которых проводится индивидуальная профилактическая 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</si>
</sst>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0.0"/>
    <numFmt numFmtId="168" formatCode="#,##0.000000"/>
    <numFmt numFmtId="169" formatCode="_(* #,##0.00_);_(* \(#,##0.00\);_(* &quot;-&quot;??_);_(@_)"/>
    <numFmt numFmtId="170" formatCode="#,##0_ ;[Red]\-#,##0\ 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trike/>
      <sz val="13"/>
      <color rgb="FFFF0000"/>
      <name val="Times New Roman"/>
      <family val="1"/>
      <charset val="204"/>
    </font>
    <font>
      <strike/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8" fillId="0" borderId="0"/>
    <xf numFmtId="0" fontId="8" fillId="0" borderId="0"/>
    <xf numFmtId="0" fontId="21" fillId="0" borderId="0" applyNumberFormat="0" applyFill="0" applyBorder="0" applyAlignment="0" applyProtection="0"/>
    <xf numFmtId="0" fontId="26" fillId="0" borderId="0"/>
    <xf numFmtId="0" fontId="4" fillId="0" borderId="0"/>
    <xf numFmtId="0" fontId="29" fillId="0" borderId="0"/>
    <xf numFmtId="0" fontId="26" fillId="0" borderId="0"/>
    <xf numFmtId="169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0" fillId="0" borderId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8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9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165" fontId="6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4" applyFont="1" applyFill="1" applyBorder="1" applyAlignment="1">
      <alignment horizontal="justify" vertical="center" wrapText="1"/>
    </xf>
    <xf numFmtId="0" fontId="5" fillId="2" borderId="1" xfId="6" applyFont="1" applyFill="1" applyBorder="1" applyAlignment="1">
      <alignment horizontal="center" vertical="center" wrapText="1"/>
    </xf>
    <xf numFmtId="170" fontId="5" fillId="2" borderId="1" xfId="11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49" fontId="5" fillId="2" borderId="1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8" fontId="1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1" fillId="2" borderId="0" xfId="0" applyFont="1" applyFill="1"/>
    <xf numFmtId="0" fontId="5" fillId="2" borderId="1" xfId="1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4">
    <cellStyle name="Гиперссылка" xfId="4" builtinId="8"/>
    <cellStyle name="Обычный" xfId="0" builtinId="0"/>
    <cellStyle name="Обычный 2" xfId="1"/>
    <cellStyle name="Обычный 2 2" xfId="3"/>
    <cellStyle name="Обычный 2 3" xfId="8"/>
    <cellStyle name="Обычный 3" xfId="2"/>
    <cellStyle name="Обычный 3 2" xfId="6"/>
    <cellStyle name="Обычный 4" xfId="5"/>
    <cellStyle name="Обычный 5" xfId="7"/>
    <cellStyle name="Обычный 6" xfId="11"/>
    <cellStyle name="Финансовый 2" xfId="10"/>
    <cellStyle name="Финансовый 2 2" xfId="13"/>
    <cellStyle name="Финансовый 3" xfId="9"/>
    <cellStyle name="Финансовый 4" xfId="1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96"/>
  <sheetViews>
    <sheetView tabSelected="1" zoomScale="70" zoomScaleNormal="60" zoomScaleSheetLayoutView="70" workbookViewId="0">
      <pane xSplit="5" ySplit="4" topLeftCell="M5" activePane="bottomRight" state="frozen"/>
      <selection pane="topRight" activeCell="F1" sqref="F1"/>
      <selection pane="bottomLeft" activeCell="A5" sqref="A5"/>
      <selection pane="bottomRight" activeCell="R6" sqref="R6"/>
    </sheetView>
  </sheetViews>
  <sheetFormatPr defaultColWidth="9.140625" defaultRowHeight="15" x14ac:dyDescent="0.25"/>
  <cols>
    <col min="1" max="1" width="11.7109375" style="3" customWidth="1"/>
    <col min="2" max="2" width="39.140625" style="3" customWidth="1"/>
    <col min="3" max="4" width="18" style="3" customWidth="1"/>
    <col min="5" max="5" width="16.5703125" style="3" customWidth="1"/>
    <col min="6" max="7" width="10.42578125" style="3" customWidth="1"/>
    <col min="8" max="8" width="11" style="3" customWidth="1"/>
    <col min="9" max="9" width="11.5703125" style="3" customWidth="1"/>
    <col min="10" max="12" width="10.85546875" style="3" customWidth="1"/>
    <col min="13" max="14" width="11" style="3" customWidth="1"/>
    <col min="15" max="15" width="10.7109375" style="3" customWidth="1"/>
    <col min="16" max="17" width="11.140625" style="3" customWidth="1"/>
    <col min="18" max="18" width="87" style="3" customWidth="1"/>
    <col min="19" max="19" width="9.28515625" style="3" bestFit="1" customWidth="1"/>
    <col min="20" max="20" width="8.7109375" style="3" customWidth="1"/>
    <col min="21" max="21" width="16.28515625" style="3" customWidth="1"/>
    <col min="22" max="24" width="9.140625" style="3"/>
    <col min="25" max="25" width="6.5703125" style="3" customWidth="1"/>
    <col min="26" max="26" width="0.5703125" style="3" customWidth="1"/>
    <col min="27" max="28" width="9.140625" style="3"/>
    <col min="29" max="29" width="5.7109375" style="3" customWidth="1"/>
    <col min="30" max="33" width="9.140625" style="3"/>
    <col min="34" max="34" width="21.85546875" style="3" bestFit="1" customWidth="1"/>
    <col min="35" max="35" width="9.140625" style="3"/>
    <col min="36" max="36" width="6.28515625" style="3" customWidth="1"/>
    <col min="37" max="37" width="4" style="3" customWidth="1"/>
    <col min="38" max="16384" width="9.140625" style="3"/>
  </cols>
  <sheetData>
    <row r="1" spans="1:42" ht="47.25" customHeight="1" x14ac:dyDescent="0.25">
      <c r="A1" s="117" t="s">
        <v>83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42" ht="15.75" customHeight="1" x14ac:dyDescent="0.25">
      <c r="A2" s="125" t="s">
        <v>1</v>
      </c>
      <c r="B2" s="123" t="s">
        <v>0</v>
      </c>
      <c r="C2" s="123" t="s">
        <v>41</v>
      </c>
      <c r="D2" s="123" t="s">
        <v>2</v>
      </c>
      <c r="E2" s="123" t="s">
        <v>82</v>
      </c>
      <c r="F2" s="127" t="s">
        <v>15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7"/>
    </row>
    <row r="3" spans="1:42" ht="119.25" customHeight="1" x14ac:dyDescent="0.25">
      <c r="A3" s="126"/>
      <c r="B3" s="124"/>
      <c r="C3" s="124"/>
      <c r="D3" s="124"/>
      <c r="E3" s="124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8" t="s">
        <v>16</v>
      </c>
      <c r="U3" s="118"/>
      <c r="V3" s="118"/>
      <c r="W3" s="118"/>
      <c r="X3" s="118"/>
      <c r="Y3" s="118"/>
      <c r="Z3" s="118"/>
      <c r="AA3" s="11"/>
      <c r="AB3" s="119"/>
      <c r="AC3" s="119"/>
      <c r="AD3" s="119"/>
      <c r="AE3" s="119"/>
      <c r="AF3" s="119"/>
      <c r="AG3" s="11"/>
      <c r="AH3" s="119"/>
      <c r="AI3" s="119"/>
      <c r="AJ3" s="119"/>
      <c r="AK3" s="119"/>
      <c r="AL3" s="119"/>
      <c r="AM3" s="11"/>
      <c r="AN3" s="11"/>
      <c r="AO3" s="11"/>
      <c r="AP3" s="11"/>
    </row>
    <row r="4" spans="1:42" ht="16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13">
        <v>17</v>
      </c>
      <c r="R4" s="9">
        <v>18</v>
      </c>
      <c r="U4" s="10"/>
      <c r="V4" s="10"/>
      <c r="W4" s="10"/>
      <c r="X4" s="10"/>
      <c r="Y4" s="10"/>
      <c r="Z4" s="10"/>
      <c r="AA4" s="11"/>
      <c r="AB4" s="10"/>
      <c r="AC4" s="10"/>
      <c r="AD4" s="10"/>
      <c r="AE4" s="10"/>
      <c r="AF4" s="10"/>
      <c r="AG4" s="11"/>
      <c r="AH4" s="10"/>
      <c r="AI4" s="10"/>
      <c r="AJ4" s="10"/>
      <c r="AK4" s="10"/>
      <c r="AL4" s="10"/>
      <c r="AM4" s="11"/>
      <c r="AN4" s="11"/>
      <c r="AO4" s="11"/>
      <c r="AP4" s="11"/>
    </row>
    <row r="5" spans="1:42" ht="35.25" customHeight="1" x14ac:dyDescent="0.25">
      <c r="A5" s="120" t="s">
        <v>59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42" ht="103.5" customHeight="1" x14ac:dyDescent="0.25">
      <c r="A6" s="17">
        <v>1</v>
      </c>
      <c r="B6" s="15" t="s">
        <v>95</v>
      </c>
      <c r="C6" s="17" t="s">
        <v>34</v>
      </c>
      <c r="D6" s="17">
        <v>100</v>
      </c>
      <c r="E6" s="17">
        <v>100</v>
      </c>
      <c r="F6" s="17">
        <v>100</v>
      </c>
      <c r="G6" s="17">
        <v>100</v>
      </c>
      <c r="H6" s="17"/>
      <c r="I6" s="18"/>
      <c r="J6" s="18"/>
      <c r="K6" s="19"/>
      <c r="L6" s="18"/>
      <c r="M6" s="20"/>
      <c r="N6" s="20"/>
      <c r="O6" s="20"/>
      <c r="P6" s="20"/>
      <c r="Q6" s="20"/>
      <c r="R6" s="21" t="s">
        <v>175</v>
      </c>
    </row>
    <row r="7" spans="1:42" ht="224.25" customHeight="1" x14ac:dyDescent="0.25">
      <c r="A7" s="19" t="s">
        <v>173</v>
      </c>
      <c r="B7" s="15" t="s">
        <v>73</v>
      </c>
      <c r="C7" s="17" t="s">
        <v>34</v>
      </c>
      <c r="D7" s="17">
        <v>100</v>
      </c>
      <c r="E7" s="17">
        <v>100</v>
      </c>
      <c r="F7" s="17">
        <v>100</v>
      </c>
      <c r="G7" s="17">
        <v>100</v>
      </c>
      <c r="H7" s="17"/>
      <c r="I7" s="18"/>
      <c r="J7" s="18"/>
      <c r="K7" s="19"/>
      <c r="L7" s="17"/>
      <c r="M7" s="22"/>
      <c r="N7" s="22"/>
      <c r="O7" s="22"/>
      <c r="P7" s="22"/>
      <c r="Q7" s="22"/>
      <c r="R7" s="21" t="s">
        <v>176</v>
      </c>
    </row>
    <row r="8" spans="1:42" ht="167.25" customHeight="1" x14ac:dyDescent="0.25">
      <c r="A8" s="24">
        <v>3</v>
      </c>
      <c r="B8" s="15" t="s">
        <v>96</v>
      </c>
      <c r="C8" s="17" t="s">
        <v>34</v>
      </c>
      <c r="D8" s="24">
        <v>100</v>
      </c>
      <c r="E8" s="24">
        <v>100</v>
      </c>
      <c r="F8" s="17">
        <v>100</v>
      </c>
      <c r="G8" s="17">
        <v>100</v>
      </c>
      <c r="H8" s="24"/>
      <c r="I8" s="24"/>
      <c r="J8" s="24"/>
      <c r="K8" s="25"/>
      <c r="L8" s="24"/>
      <c r="M8" s="26"/>
      <c r="N8" s="26"/>
      <c r="O8" s="26"/>
      <c r="P8" s="26"/>
      <c r="Q8" s="26"/>
      <c r="R8" s="116" t="s">
        <v>174</v>
      </c>
    </row>
    <row r="9" spans="1:42" ht="90" customHeight="1" x14ac:dyDescent="0.25">
      <c r="A9" s="24">
        <v>4</v>
      </c>
      <c r="B9" s="15" t="s">
        <v>97</v>
      </c>
      <c r="C9" s="17" t="s">
        <v>34</v>
      </c>
      <c r="D9" s="24">
        <v>100</v>
      </c>
      <c r="E9" s="24">
        <v>100</v>
      </c>
      <c r="F9" s="17">
        <v>100</v>
      </c>
      <c r="G9" s="17">
        <v>100</v>
      </c>
      <c r="H9" s="24"/>
      <c r="I9" s="24"/>
      <c r="J9" s="24"/>
      <c r="K9" s="24"/>
      <c r="L9" s="24"/>
      <c r="M9" s="26"/>
      <c r="N9" s="26"/>
      <c r="O9" s="26"/>
      <c r="P9" s="26"/>
      <c r="Q9" s="26"/>
      <c r="R9" s="23"/>
    </row>
    <row r="10" spans="1:42" ht="173.25" customHeight="1" x14ac:dyDescent="0.25">
      <c r="A10" s="24">
        <v>5</v>
      </c>
      <c r="B10" s="15" t="s">
        <v>98</v>
      </c>
      <c r="C10" s="24" t="s">
        <v>34</v>
      </c>
      <c r="D10" s="24">
        <v>4.0999999999999996</v>
      </c>
      <c r="E10" s="24">
        <v>5</v>
      </c>
      <c r="F10" s="17">
        <v>0</v>
      </c>
      <c r="G10" s="17">
        <v>0</v>
      </c>
      <c r="H10" s="24"/>
      <c r="I10" s="24"/>
      <c r="J10" s="24"/>
      <c r="K10" s="24"/>
      <c r="L10" s="24"/>
      <c r="M10" s="26"/>
      <c r="N10" s="26"/>
      <c r="O10" s="26"/>
      <c r="P10" s="26"/>
      <c r="Q10" s="26"/>
      <c r="R10" s="116" t="s">
        <v>122</v>
      </c>
    </row>
    <row r="11" spans="1:42" ht="37.5" hidden="1" customHeight="1" x14ac:dyDescent="0.25">
      <c r="A11" s="120" t="s">
        <v>58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2"/>
    </row>
    <row r="12" spans="1:42" ht="67.5" hidden="1" customHeight="1" x14ac:dyDescent="0.25">
      <c r="A12" s="27">
        <v>85</v>
      </c>
      <c r="B12" s="28" t="s">
        <v>54</v>
      </c>
      <c r="C12" s="24" t="s">
        <v>34</v>
      </c>
      <c r="D12" s="29">
        <v>3.5</v>
      </c>
      <c r="E12" s="30">
        <v>7.6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  <c r="R12" s="33"/>
    </row>
    <row r="13" spans="1:42" ht="64.5" hidden="1" customHeight="1" x14ac:dyDescent="0.25">
      <c r="A13" s="27">
        <v>86</v>
      </c>
      <c r="B13" s="28" t="s">
        <v>55</v>
      </c>
      <c r="C13" s="30" t="s">
        <v>19</v>
      </c>
      <c r="D13" s="34">
        <v>136</v>
      </c>
      <c r="E13" s="34">
        <v>150</v>
      </c>
      <c r="F13" s="35"/>
      <c r="G13" s="35"/>
      <c r="H13" s="35"/>
      <c r="I13" s="35"/>
      <c r="J13" s="31"/>
      <c r="K13" s="35"/>
      <c r="L13" s="35"/>
      <c r="M13" s="35"/>
      <c r="N13" s="35"/>
      <c r="O13" s="35"/>
      <c r="P13" s="35"/>
      <c r="Q13" s="35"/>
      <c r="R13" s="33"/>
    </row>
    <row r="14" spans="1:42" ht="54" hidden="1" customHeight="1" x14ac:dyDescent="0.25">
      <c r="A14" s="27">
        <v>87</v>
      </c>
      <c r="B14" s="28" t="s">
        <v>56</v>
      </c>
      <c r="C14" s="24" t="s">
        <v>34</v>
      </c>
      <c r="D14" s="36">
        <v>1.2</v>
      </c>
      <c r="E14" s="37">
        <v>1.6</v>
      </c>
      <c r="F14" s="35"/>
      <c r="G14" s="35"/>
      <c r="H14" s="35"/>
      <c r="I14" s="35"/>
      <c r="J14" s="31"/>
      <c r="K14" s="35"/>
      <c r="L14" s="35"/>
      <c r="M14" s="35"/>
      <c r="N14" s="35"/>
      <c r="O14" s="35"/>
      <c r="P14" s="35"/>
      <c r="Q14" s="38"/>
      <c r="R14" s="33"/>
    </row>
    <row r="15" spans="1:42" s="12" customFormat="1" ht="78.75" hidden="1" x14ac:dyDescent="0.25">
      <c r="A15" s="39" t="s">
        <v>67</v>
      </c>
      <c r="B15" s="28" t="s">
        <v>57</v>
      </c>
      <c r="C15" s="24" t="s">
        <v>34</v>
      </c>
      <c r="D15" s="40">
        <v>0.76</v>
      </c>
      <c r="E15" s="41">
        <v>0.76</v>
      </c>
      <c r="F15" s="42"/>
      <c r="G15" s="42"/>
      <c r="H15" s="42"/>
      <c r="I15" s="42"/>
      <c r="J15" s="43"/>
      <c r="K15" s="42"/>
      <c r="L15" s="42"/>
      <c r="M15" s="42"/>
      <c r="N15" s="42"/>
      <c r="O15" s="42"/>
      <c r="P15" s="42"/>
      <c r="Q15" s="44"/>
      <c r="R15" s="45"/>
    </row>
    <row r="16" spans="1:42" ht="47.25" hidden="1" x14ac:dyDescent="0.25">
      <c r="A16" s="46">
        <v>89</v>
      </c>
      <c r="B16" s="28" t="s">
        <v>99</v>
      </c>
      <c r="C16" s="30" t="s">
        <v>72</v>
      </c>
      <c r="D16" s="40">
        <v>11.11</v>
      </c>
      <c r="E16" s="40">
        <v>11.11</v>
      </c>
      <c r="F16" s="47"/>
      <c r="G16" s="47"/>
      <c r="H16" s="47"/>
      <c r="I16" s="47"/>
      <c r="J16" s="31"/>
      <c r="K16" s="47"/>
      <c r="L16" s="47"/>
      <c r="M16" s="47"/>
      <c r="N16" s="47"/>
      <c r="O16" s="47"/>
      <c r="P16" s="47"/>
      <c r="Q16" s="47"/>
      <c r="R16" s="33"/>
    </row>
    <row r="17" spans="1:18" ht="187.5" hidden="1" customHeight="1" x14ac:dyDescent="0.25">
      <c r="A17" s="46">
        <v>90</v>
      </c>
      <c r="B17" s="28" t="s">
        <v>100</v>
      </c>
      <c r="C17" s="24" t="s">
        <v>34</v>
      </c>
      <c r="D17" s="40" t="s">
        <v>78</v>
      </c>
      <c r="E17" s="40">
        <v>0.6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33"/>
    </row>
    <row r="18" spans="1:18" ht="44.25" hidden="1" customHeight="1" x14ac:dyDescent="0.25">
      <c r="A18" s="120" t="s">
        <v>62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2"/>
    </row>
    <row r="19" spans="1:18" ht="81" hidden="1" customHeight="1" x14ac:dyDescent="0.25">
      <c r="A19" s="48">
        <v>91</v>
      </c>
      <c r="B19" s="28" t="s">
        <v>102</v>
      </c>
      <c r="C19" s="48" t="s">
        <v>60</v>
      </c>
      <c r="D19" s="48">
        <v>105</v>
      </c>
      <c r="E19" s="48" t="s">
        <v>61</v>
      </c>
      <c r="F19" s="48">
        <v>89.2</v>
      </c>
      <c r="G19" s="48">
        <v>87.4</v>
      </c>
      <c r="H19" s="48">
        <v>94.6</v>
      </c>
      <c r="I19" s="49">
        <v>103.07</v>
      </c>
      <c r="J19" s="14">
        <v>103.9</v>
      </c>
      <c r="K19" s="48">
        <v>100.7</v>
      </c>
      <c r="L19" s="48">
        <v>104.3</v>
      </c>
      <c r="M19" s="48">
        <v>102.5</v>
      </c>
      <c r="N19" s="50"/>
      <c r="O19" s="50"/>
      <c r="P19" s="50"/>
      <c r="Q19" s="51"/>
      <c r="R19" s="52"/>
    </row>
    <row r="20" spans="1:18" ht="78.75" hidden="1" x14ac:dyDescent="0.25">
      <c r="A20" s="53" t="s">
        <v>105</v>
      </c>
      <c r="B20" s="28" t="s">
        <v>103</v>
      </c>
      <c r="C20" s="48" t="s">
        <v>60</v>
      </c>
      <c r="D20" s="40">
        <v>87.4</v>
      </c>
      <c r="E20" s="48" t="s">
        <v>74</v>
      </c>
      <c r="F20" s="48">
        <v>90</v>
      </c>
      <c r="G20" s="48">
        <v>89.8</v>
      </c>
      <c r="H20" s="48">
        <v>93.7</v>
      </c>
      <c r="I20" s="48">
        <v>90.3</v>
      </c>
      <c r="J20" s="14">
        <v>90.1</v>
      </c>
      <c r="K20" s="48">
        <v>93</v>
      </c>
      <c r="L20" s="48">
        <v>95.4</v>
      </c>
      <c r="M20" s="48">
        <v>95</v>
      </c>
      <c r="N20" s="50"/>
      <c r="O20" s="50"/>
      <c r="P20" s="50"/>
      <c r="Q20" s="50"/>
      <c r="R20" s="54"/>
    </row>
    <row r="21" spans="1:18" ht="36" hidden="1" customHeight="1" x14ac:dyDescent="0.25">
      <c r="A21" s="120" t="s">
        <v>53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2"/>
    </row>
    <row r="22" spans="1:18" ht="87.75" hidden="1" customHeight="1" x14ac:dyDescent="0.25">
      <c r="A22" s="55" t="s">
        <v>106</v>
      </c>
      <c r="B22" s="28" t="s">
        <v>43</v>
      </c>
      <c r="C22" s="56" t="s">
        <v>34</v>
      </c>
      <c r="D22" s="49">
        <v>39</v>
      </c>
      <c r="E22" s="49">
        <v>46</v>
      </c>
      <c r="F22" s="49">
        <v>44.9</v>
      </c>
      <c r="G22" s="49">
        <v>45</v>
      </c>
      <c r="H22" s="49">
        <v>45.1</v>
      </c>
      <c r="I22" s="49">
        <v>45.2</v>
      </c>
      <c r="J22" s="49">
        <v>45.3</v>
      </c>
      <c r="K22" s="49">
        <v>45.4</v>
      </c>
      <c r="L22" s="49">
        <v>45.4</v>
      </c>
      <c r="M22" s="49">
        <v>45.4</v>
      </c>
      <c r="N22" s="49"/>
      <c r="O22" s="49"/>
      <c r="P22" s="49"/>
      <c r="Q22" s="49"/>
      <c r="R22" s="57"/>
    </row>
    <row r="23" spans="1:18" ht="91.5" hidden="1" customHeight="1" x14ac:dyDescent="0.25">
      <c r="A23" s="55" t="s">
        <v>75</v>
      </c>
      <c r="B23" s="28" t="s">
        <v>44</v>
      </c>
      <c r="C23" s="56" t="s">
        <v>34</v>
      </c>
      <c r="D23" s="49">
        <v>46.2</v>
      </c>
      <c r="E23" s="49">
        <v>44</v>
      </c>
      <c r="F23" s="49">
        <v>47.9</v>
      </c>
      <c r="G23" s="49">
        <v>47.9</v>
      </c>
      <c r="H23" s="49">
        <v>47.9</v>
      </c>
      <c r="I23" s="49">
        <v>47.9</v>
      </c>
      <c r="J23" s="49">
        <v>47.9</v>
      </c>
      <c r="K23" s="49">
        <v>47.9</v>
      </c>
      <c r="L23" s="49">
        <v>47.9</v>
      </c>
      <c r="M23" s="49">
        <v>47.9</v>
      </c>
      <c r="N23" s="49"/>
      <c r="O23" s="49"/>
      <c r="P23" s="49"/>
      <c r="Q23" s="49"/>
      <c r="R23" s="57"/>
    </row>
    <row r="24" spans="1:18" ht="84.75" hidden="1" customHeight="1" x14ac:dyDescent="0.25">
      <c r="A24" s="55" t="s">
        <v>107</v>
      </c>
      <c r="B24" s="28" t="s">
        <v>45</v>
      </c>
      <c r="C24" s="56" t="s">
        <v>34</v>
      </c>
      <c r="D24" s="49">
        <v>22.8</v>
      </c>
      <c r="E24" s="49">
        <v>29.3</v>
      </c>
      <c r="F24" s="49">
        <v>29.6</v>
      </c>
      <c r="G24" s="49">
        <v>29.6</v>
      </c>
      <c r="H24" s="49">
        <v>29.7</v>
      </c>
      <c r="I24" s="49">
        <v>29.8</v>
      </c>
      <c r="J24" s="49">
        <v>29.8</v>
      </c>
      <c r="K24" s="49">
        <v>29.8</v>
      </c>
      <c r="L24" s="49">
        <v>29.8</v>
      </c>
      <c r="M24" s="49">
        <v>29.8</v>
      </c>
      <c r="N24" s="49"/>
      <c r="O24" s="49"/>
      <c r="P24" s="49"/>
      <c r="Q24" s="49"/>
      <c r="R24" s="57"/>
    </row>
    <row r="25" spans="1:18" ht="85.5" hidden="1" customHeight="1" x14ac:dyDescent="0.25">
      <c r="A25" s="55" t="s">
        <v>108</v>
      </c>
      <c r="B25" s="28" t="s">
        <v>46</v>
      </c>
      <c r="C25" s="56" t="s">
        <v>34</v>
      </c>
      <c r="D25" s="49">
        <v>6.2</v>
      </c>
      <c r="E25" s="49">
        <v>4.4000000000000004</v>
      </c>
      <c r="F25" s="49">
        <v>7.5</v>
      </c>
      <c r="G25" s="49">
        <v>7.5</v>
      </c>
      <c r="H25" s="49">
        <v>7.5</v>
      </c>
      <c r="I25" s="49">
        <v>7.5</v>
      </c>
      <c r="J25" s="49">
        <v>7.5</v>
      </c>
      <c r="K25" s="49">
        <v>7.5</v>
      </c>
      <c r="L25" s="49">
        <v>7.5</v>
      </c>
      <c r="M25" s="49">
        <v>7.5</v>
      </c>
      <c r="N25" s="49"/>
      <c r="O25" s="49"/>
      <c r="P25" s="49"/>
      <c r="Q25" s="49"/>
      <c r="R25" s="57"/>
    </row>
    <row r="26" spans="1:18" ht="78.75" hidden="1" customHeight="1" x14ac:dyDescent="0.25">
      <c r="A26" s="55" t="s">
        <v>109</v>
      </c>
      <c r="B26" s="28" t="s">
        <v>47</v>
      </c>
      <c r="C26" s="56" t="s">
        <v>34</v>
      </c>
      <c r="D26" s="49">
        <v>75.5</v>
      </c>
      <c r="E26" s="49">
        <v>79.7</v>
      </c>
      <c r="F26" s="49">
        <v>82.7</v>
      </c>
      <c r="G26" s="49">
        <v>82.7</v>
      </c>
      <c r="H26" s="49">
        <v>82.7</v>
      </c>
      <c r="I26" s="49">
        <v>82.7</v>
      </c>
      <c r="J26" s="49">
        <v>82.7</v>
      </c>
      <c r="K26" s="49">
        <v>82.7</v>
      </c>
      <c r="L26" s="49">
        <v>82.7</v>
      </c>
      <c r="M26" s="49">
        <v>82.7</v>
      </c>
      <c r="N26" s="49"/>
      <c r="O26" s="49"/>
      <c r="P26" s="49"/>
      <c r="Q26" s="49"/>
      <c r="R26" s="58"/>
    </row>
    <row r="27" spans="1:18" ht="112.5" hidden="1" customHeight="1" x14ac:dyDescent="0.25">
      <c r="A27" s="55" t="s">
        <v>110</v>
      </c>
      <c r="B27" s="28" t="s">
        <v>48</v>
      </c>
      <c r="C27" s="56" t="s">
        <v>34</v>
      </c>
      <c r="D27" s="49">
        <v>25.4</v>
      </c>
      <c r="E27" s="49">
        <v>27.4</v>
      </c>
      <c r="F27" s="49">
        <v>27.3</v>
      </c>
      <c r="G27" s="49">
        <v>27.3</v>
      </c>
      <c r="H27" s="49">
        <v>27.3</v>
      </c>
      <c r="I27" s="49">
        <v>27.3</v>
      </c>
      <c r="J27" s="49">
        <v>27.3</v>
      </c>
      <c r="K27" s="49">
        <v>27.3</v>
      </c>
      <c r="L27" s="49">
        <v>27.3</v>
      </c>
      <c r="M27" s="49">
        <v>27.3</v>
      </c>
      <c r="N27" s="49"/>
      <c r="O27" s="49"/>
      <c r="P27" s="49"/>
      <c r="Q27" s="49"/>
      <c r="R27" s="50"/>
    </row>
    <row r="28" spans="1:18" ht="176.25" hidden="1" customHeight="1" x14ac:dyDescent="0.25">
      <c r="A28" s="130" t="s">
        <v>111</v>
      </c>
      <c r="B28" s="28" t="s">
        <v>49</v>
      </c>
      <c r="C28" s="56" t="s">
        <v>34</v>
      </c>
      <c r="D28" s="49">
        <v>57</v>
      </c>
      <c r="E28" s="49">
        <v>40.5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5</v>
      </c>
      <c r="L28" s="49">
        <v>5</v>
      </c>
      <c r="M28" s="49">
        <v>5</v>
      </c>
      <c r="N28" s="49"/>
      <c r="O28" s="49"/>
      <c r="P28" s="49"/>
      <c r="Q28" s="59"/>
      <c r="R28" s="132"/>
    </row>
    <row r="29" spans="1:18" ht="20.25" hidden="1" customHeight="1" x14ac:dyDescent="0.25">
      <c r="A29" s="131"/>
      <c r="B29" s="28" t="s">
        <v>50</v>
      </c>
      <c r="C29" s="56" t="s">
        <v>34</v>
      </c>
      <c r="D29" s="49">
        <v>60</v>
      </c>
      <c r="E29" s="49">
        <v>70.5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20</v>
      </c>
      <c r="L29" s="49">
        <v>20</v>
      </c>
      <c r="M29" s="49">
        <v>20</v>
      </c>
      <c r="N29" s="49"/>
      <c r="O29" s="49"/>
      <c r="P29" s="49"/>
      <c r="Q29" s="59"/>
      <c r="R29" s="133"/>
    </row>
    <row r="30" spans="1:18" ht="168" hidden="1" customHeight="1" x14ac:dyDescent="0.25">
      <c r="A30" s="55" t="s">
        <v>79</v>
      </c>
      <c r="B30" s="60" t="s">
        <v>51</v>
      </c>
      <c r="C30" s="56" t="s">
        <v>34</v>
      </c>
      <c r="D30" s="49">
        <v>100</v>
      </c>
      <c r="E30" s="49">
        <v>100</v>
      </c>
      <c r="F30" s="49">
        <v>100</v>
      </c>
      <c r="G30" s="49">
        <v>100</v>
      </c>
      <c r="H30" s="49">
        <v>100</v>
      </c>
      <c r="I30" s="49">
        <v>100</v>
      </c>
      <c r="J30" s="49">
        <v>100</v>
      </c>
      <c r="K30" s="49">
        <v>100</v>
      </c>
      <c r="L30" s="49">
        <v>100</v>
      </c>
      <c r="M30" s="49">
        <v>100</v>
      </c>
      <c r="N30" s="49"/>
      <c r="O30" s="49"/>
      <c r="P30" s="49"/>
      <c r="Q30" s="49"/>
      <c r="R30" s="57"/>
    </row>
    <row r="31" spans="1:18" ht="166.5" hidden="1" customHeight="1" x14ac:dyDescent="0.25">
      <c r="A31" s="53" t="s">
        <v>112</v>
      </c>
      <c r="B31" s="60" t="s">
        <v>52</v>
      </c>
      <c r="C31" s="48" t="s">
        <v>34</v>
      </c>
      <c r="D31" s="49">
        <v>29</v>
      </c>
      <c r="E31" s="61">
        <v>61.2</v>
      </c>
      <c r="F31" s="49">
        <v>61.2</v>
      </c>
      <c r="G31" s="49">
        <v>61.2</v>
      </c>
      <c r="H31" s="49">
        <v>61.2</v>
      </c>
      <c r="I31" s="49">
        <v>61.2</v>
      </c>
      <c r="J31" s="49">
        <v>61.2</v>
      </c>
      <c r="K31" s="49">
        <v>61.2</v>
      </c>
      <c r="L31" s="49">
        <v>61.2</v>
      </c>
      <c r="M31" s="49">
        <v>61.2</v>
      </c>
      <c r="N31" s="49"/>
      <c r="O31" s="49"/>
      <c r="P31" s="49"/>
      <c r="Q31" s="49"/>
      <c r="R31" s="57"/>
    </row>
    <row r="32" spans="1:18" ht="176.25" hidden="1" customHeight="1" x14ac:dyDescent="0.25">
      <c r="A32" s="53" t="s">
        <v>113</v>
      </c>
      <c r="B32" s="60" t="s">
        <v>101</v>
      </c>
      <c r="C32" s="48" t="s">
        <v>34</v>
      </c>
      <c r="D32" s="49">
        <v>0.2</v>
      </c>
      <c r="E32" s="61">
        <v>0.2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/>
      <c r="O32" s="49"/>
      <c r="P32" s="49"/>
      <c r="Q32" s="49"/>
      <c r="R32" s="57"/>
    </row>
    <row r="33" spans="1:18" ht="49.5" hidden="1" customHeight="1" x14ac:dyDescent="0.25">
      <c r="A33" s="53" t="s">
        <v>76</v>
      </c>
      <c r="B33" s="60" t="s">
        <v>159</v>
      </c>
      <c r="C33" s="48" t="s">
        <v>63</v>
      </c>
      <c r="D33" s="62">
        <v>1150</v>
      </c>
      <c r="E33" s="63">
        <v>1380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224</v>
      </c>
      <c r="L33" s="62">
        <v>224</v>
      </c>
      <c r="M33" s="62">
        <v>224</v>
      </c>
      <c r="N33" s="49"/>
      <c r="O33" s="49"/>
      <c r="P33" s="49"/>
      <c r="Q33" s="49"/>
      <c r="R33" s="57"/>
    </row>
    <row r="34" spans="1:18" ht="40.5" hidden="1" customHeight="1" x14ac:dyDescent="0.25">
      <c r="A34" s="120" t="s">
        <v>42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2"/>
    </row>
    <row r="35" spans="1:18" ht="51" hidden="1" customHeight="1" x14ac:dyDescent="0.25">
      <c r="A35" s="53" t="s">
        <v>114</v>
      </c>
      <c r="B35" s="60" t="s">
        <v>33</v>
      </c>
      <c r="C35" s="64" t="s">
        <v>34</v>
      </c>
      <c r="D35" s="64">
        <v>100</v>
      </c>
      <c r="E35" s="64">
        <v>100</v>
      </c>
      <c r="F35" s="64">
        <v>100</v>
      </c>
      <c r="G35" s="64">
        <v>100</v>
      </c>
      <c r="H35" s="64">
        <v>100</v>
      </c>
      <c r="I35" s="64">
        <v>100</v>
      </c>
      <c r="J35" s="64">
        <v>100</v>
      </c>
      <c r="K35" s="64">
        <v>100</v>
      </c>
      <c r="L35" s="65">
        <v>100</v>
      </c>
      <c r="M35" s="64">
        <v>100</v>
      </c>
      <c r="N35" s="66"/>
      <c r="O35" s="66"/>
      <c r="P35" s="66"/>
      <c r="Q35" s="66"/>
      <c r="R35" s="67"/>
    </row>
    <row r="36" spans="1:18" ht="72" hidden="1" customHeight="1" x14ac:dyDescent="0.25">
      <c r="A36" s="53" t="s">
        <v>115</v>
      </c>
      <c r="B36" s="60" t="s">
        <v>35</v>
      </c>
      <c r="C36" s="64" t="s">
        <v>36</v>
      </c>
      <c r="D36" s="64">
        <v>200.1</v>
      </c>
      <c r="E36" s="64">
        <v>280.8</v>
      </c>
      <c r="F36" s="64" t="s">
        <v>78</v>
      </c>
      <c r="G36" s="64" t="s">
        <v>78</v>
      </c>
      <c r="H36" s="64" t="s">
        <v>78</v>
      </c>
      <c r="I36" s="64" t="s">
        <v>78</v>
      </c>
      <c r="J36" s="64" t="s">
        <v>78</v>
      </c>
      <c r="K36" s="68">
        <v>31.5</v>
      </c>
      <c r="L36" s="69" t="s">
        <v>78</v>
      </c>
      <c r="M36" s="68">
        <v>62.9</v>
      </c>
      <c r="N36" s="70"/>
      <c r="O36" s="70"/>
      <c r="P36" s="70"/>
      <c r="Q36" s="66"/>
      <c r="R36" s="71" t="s">
        <v>162</v>
      </c>
    </row>
    <row r="37" spans="1:18" ht="53.25" hidden="1" customHeight="1" x14ac:dyDescent="0.25">
      <c r="A37" s="53" t="s">
        <v>116</v>
      </c>
      <c r="B37" s="60" t="s">
        <v>84</v>
      </c>
      <c r="C37" s="64" t="s">
        <v>34</v>
      </c>
      <c r="D37" s="64">
        <v>8.1</v>
      </c>
      <c r="E37" s="64">
        <v>8.5</v>
      </c>
      <c r="F37" s="64" t="s">
        <v>78</v>
      </c>
      <c r="G37" s="68" t="s">
        <v>78</v>
      </c>
      <c r="H37" s="68" t="s">
        <v>78</v>
      </c>
      <c r="I37" s="65">
        <v>6</v>
      </c>
      <c r="J37" s="65" t="s">
        <v>78</v>
      </c>
      <c r="K37" s="65" t="s">
        <v>27</v>
      </c>
      <c r="L37" s="65">
        <v>12.4</v>
      </c>
      <c r="M37" s="68" t="s">
        <v>27</v>
      </c>
      <c r="N37" s="72"/>
      <c r="O37" s="72"/>
      <c r="P37" s="72"/>
      <c r="Q37" s="72"/>
      <c r="R37" s="60" t="s">
        <v>117</v>
      </c>
    </row>
    <row r="38" spans="1:18" ht="150" hidden="1" customHeight="1" x14ac:dyDescent="0.25">
      <c r="A38" s="53" t="s">
        <v>77</v>
      </c>
      <c r="B38" s="60" t="s">
        <v>37</v>
      </c>
      <c r="C38" s="64" t="s">
        <v>38</v>
      </c>
      <c r="D38" s="64">
        <v>3</v>
      </c>
      <c r="E38" s="64">
        <v>3</v>
      </c>
      <c r="F38" s="64">
        <v>3</v>
      </c>
      <c r="G38" s="64">
        <v>3</v>
      </c>
      <c r="H38" s="64">
        <v>3</v>
      </c>
      <c r="I38" s="64">
        <v>3</v>
      </c>
      <c r="J38" s="64">
        <v>3</v>
      </c>
      <c r="K38" s="64">
        <v>3</v>
      </c>
      <c r="L38" s="64">
        <v>3</v>
      </c>
      <c r="M38" s="64">
        <v>3</v>
      </c>
      <c r="N38" s="72"/>
      <c r="O38" s="72"/>
      <c r="P38" s="72"/>
      <c r="Q38" s="72"/>
      <c r="R38" s="67"/>
    </row>
    <row r="39" spans="1:18" ht="68.25" hidden="1" customHeight="1" x14ac:dyDescent="0.25">
      <c r="A39" s="53" t="s">
        <v>68</v>
      </c>
      <c r="B39" s="60" t="s">
        <v>85</v>
      </c>
      <c r="C39" s="64" t="s">
        <v>34</v>
      </c>
      <c r="D39" s="64">
        <v>76.8</v>
      </c>
      <c r="E39" s="64">
        <v>80</v>
      </c>
      <c r="F39" s="64" t="s">
        <v>78</v>
      </c>
      <c r="G39" s="64" t="s">
        <v>78</v>
      </c>
      <c r="H39" s="64" t="s">
        <v>78</v>
      </c>
      <c r="I39" s="64">
        <v>70.5</v>
      </c>
      <c r="J39" s="64" t="s">
        <v>78</v>
      </c>
      <c r="K39" s="64" t="s">
        <v>27</v>
      </c>
      <c r="L39" s="73">
        <v>85.6</v>
      </c>
      <c r="M39" s="68" t="s">
        <v>27</v>
      </c>
      <c r="N39" s="72"/>
      <c r="O39" s="72"/>
      <c r="P39" s="72"/>
      <c r="Q39" s="72"/>
      <c r="R39" s="60" t="s">
        <v>118</v>
      </c>
    </row>
    <row r="40" spans="1:18" ht="69" hidden="1" customHeight="1" x14ac:dyDescent="0.25">
      <c r="A40" s="53" t="s">
        <v>69</v>
      </c>
      <c r="B40" s="60" t="s">
        <v>167</v>
      </c>
      <c r="C40" s="64" t="s">
        <v>17</v>
      </c>
      <c r="D40" s="64">
        <v>1683</v>
      </c>
      <c r="E40" s="64">
        <v>1709</v>
      </c>
      <c r="F40" s="64">
        <v>1648</v>
      </c>
      <c r="G40" s="64">
        <v>1641</v>
      </c>
      <c r="H40" s="64">
        <v>1649</v>
      </c>
      <c r="I40" s="64">
        <v>1657</v>
      </c>
      <c r="J40" s="64">
        <v>1654</v>
      </c>
      <c r="K40" s="64">
        <v>1579</v>
      </c>
      <c r="L40" s="65">
        <v>1580</v>
      </c>
      <c r="M40" s="64">
        <v>2583</v>
      </c>
      <c r="N40" s="64"/>
      <c r="O40" s="64"/>
      <c r="P40" s="64"/>
      <c r="Q40" s="64"/>
      <c r="R40" s="60" t="s">
        <v>80</v>
      </c>
    </row>
    <row r="41" spans="1:18" s="6" customFormat="1" ht="49.5" hidden="1" customHeight="1" x14ac:dyDescent="0.25">
      <c r="A41" s="53" t="s">
        <v>70</v>
      </c>
      <c r="B41" s="60" t="s">
        <v>39</v>
      </c>
      <c r="C41" s="64" t="s">
        <v>17</v>
      </c>
      <c r="D41" s="64">
        <v>249.8</v>
      </c>
      <c r="E41" s="64">
        <v>246.4</v>
      </c>
      <c r="F41" s="64">
        <v>238.6</v>
      </c>
      <c r="G41" s="64">
        <v>238.3</v>
      </c>
      <c r="H41" s="64">
        <v>241.2</v>
      </c>
      <c r="I41" s="64">
        <v>240</v>
      </c>
      <c r="J41" s="64">
        <v>239.5</v>
      </c>
      <c r="K41" s="64">
        <v>228.5</v>
      </c>
      <c r="L41" s="68">
        <v>228.7</v>
      </c>
      <c r="M41" s="68">
        <v>228.7</v>
      </c>
      <c r="N41" s="64"/>
      <c r="O41" s="68"/>
      <c r="P41" s="64"/>
      <c r="Q41" s="64"/>
      <c r="R41" s="60" t="s">
        <v>81</v>
      </c>
    </row>
    <row r="42" spans="1:18" s="6" customFormat="1" ht="114.75" hidden="1" customHeight="1" x14ac:dyDescent="0.25">
      <c r="A42" s="53" t="s">
        <v>71</v>
      </c>
      <c r="B42" s="60" t="s">
        <v>40</v>
      </c>
      <c r="C42" s="64" t="s">
        <v>34</v>
      </c>
      <c r="D42" s="64">
        <v>13.5</v>
      </c>
      <c r="E42" s="64">
        <v>13.68</v>
      </c>
      <c r="F42" s="64">
        <v>12.18</v>
      </c>
      <c r="G42" s="64">
        <v>12.21</v>
      </c>
      <c r="H42" s="64">
        <v>12.11</v>
      </c>
      <c r="I42" s="64">
        <v>12.03</v>
      </c>
      <c r="J42" s="64">
        <v>12.03</v>
      </c>
      <c r="K42" s="64">
        <v>12.2</v>
      </c>
      <c r="L42" s="68">
        <v>12.21</v>
      </c>
      <c r="M42" s="68">
        <v>12.21</v>
      </c>
      <c r="N42" s="64"/>
      <c r="O42" s="64"/>
      <c r="P42" s="64"/>
      <c r="Q42" s="64"/>
      <c r="R42" s="60" t="s">
        <v>80</v>
      </c>
    </row>
    <row r="43" spans="1:18" s="6" customFormat="1" ht="75.75" hidden="1" customHeight="1" x14ac:dyDescent="0.25">
      <c r="A43" s="53" t="s">
        <v>160</v>
      </c>
      <c r="B43" s="60" t="s">
        <v>166</v>
      </c>
      <c r="C43" s="64" t="s">
        <v>17</v>
      </c>
      <c r="D43" s="64">
        <v>5484</v>
      </c>
      <c r="E43" s="64">
        <v>5612</v>
      </c>
      <c r="F43" s="64">
        <v>4986</v>
      </c>
      <c r="G43" s="64">
        <v>4987</v>
      </c>
      <c r="H43" s="64">
        <v>4920</v>
      </c>
      <c r="I43" s="64">
        <v>4888</v>
      </c>
      <c r="J43" s="64">
        <v>4882</v>
      </c>
      <c r="K43" s="64">
        <v>4819</v>
      </c>
      <c r="L43" s="65">
        <v>4826</v>
      </c>
      <c r="M43" s="64">
        <v>5829</v>
      </c>
      <c r="N43" s="64"/>
      <c r="O43" s="64"/>
      <c r="P43" s="64"/>
      <c r="Q43" s="64"/>
      <c r="R43" s="60" t="s">
        <v>80</v>
      </c>
    </row>
    <row r="44" spans="1:18" s="6" customFormat="1" ht="88.5" hidden="1" customHeight="1" x14ac:dyDescent="0.25">
      <c r="A44" s="55" t="s">
        <v>163</v>
      </c>
      <c r="B44" s="60" t="s">
        <v>164</v>
      </c>
      <c r="C44" s="64" t="s">
        <v>34</v>
      </c>
      <c r="D44" s="64">
        <v>0</v>
      </c>
      <c r="E44" s="64">
        <v>100</v>
      </c>
      <c r="F44" s="64">
        <v>100</v>
      </c>
      <c r="G44" s="64">
        <v>100</v>
      </c>
      <c r="H44" s="64">
        <v>100</v>
      </c>
      <c r="I44" s="64">
        <v>100</v>
      </c>
      <c r="J44" s="64">
        <v>100</v>
      </c>
      <c r="K44" s="64">
        <v>100</v>
      </c>
      <c r="L44" s="65">
        <v>100</v>
      </c>
      <c r="M44" s="64">
        <v>100</v>
      </c>
      <c r="N44" s="64"/>
      <c r="O44" s="64"/>
      <c r="P44" s="64"/>
      <c r="Q44" s="64"/>
      <c r="R44" s="60" t="s">
        <v>165</v>
      </c>
    </row>
    <row r="45" spans="1:18" ht="42.75" hidden="1" customHeight="1" x14ac:dyDescent="0.25">
      <c r="A45" s="120" t="s">
        <v>32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2"/>
    </row>
    <row r="46" spans="1:18" ht="85.9" hidden="1" customHeight="1" x14ac:dyDescent="0.25">
      <c r="A46" s="48">
        <v>113</v>
      </c>
      <c r="B46" s="74" t="s">
        <v>28</v>
      </c>
      <c r="C46" s="48" t="s">
        <v>17</v>
      </c>
      <c r="D46" s="75">
        <v>9</v>
      </c>
      <c r="E46" s="75">
        <v>10</v>
      </c>
      <c r="F46" s="75">
        <v>10</v>
      </c>
      <c r="G46" s="75">
        <v>10</v>
      </c>
      <c r="H46" s="75">
        <v>10</v>
      </c>
      <c r="I46" s="75">
        <v>10</v>
      </c>
      <c r="J46" s="75">
        <v>10</v>
      </c>
      <c r="K46" s="75">
        <v>10</v>
      </c>
      <c r="L46" s="75">
        <v>8</v>
      </c>
      <c r="M46" s="75">
        <v>10</v>
      </c>
      <c r="N46" s="75"/>
      <c r="O46" s="75"/>
      <c r="P46" s="76"/>
      <c r="Q46" s="76"/>
      <c r="R46" s="77"/>
    </row>
    <row r="47" spans="1:18" ht="66.75" hidden="1" customHeight="1" x14ac:dyDescent="0.25">
      <c r="A47" s="48">
        <v>114</v>
      </c>
      <c r="B47" s="74" t="s">
        <v>86</v>
      </c>
      <c r="C47" s="48" t="s">
        <v>30</v>
      </c>
      <c r="D47" s="75">
        <v>92</v>
      </c>
      <c r="E47" s="75">
        <v>154</v>
      </c>
      <c r="F47" s="75">
        <v>9.6</v>
      </c>
      <c r="G47" s="75">
        <f>F47+14.24</f>
        <v>23.84</v>
      </c>
      <c r="H47" s="75">
        <v>32.24</v>
      </c>
      <c r="I47" s="75">
        <v>41.24</v>
      </c>
      <c r="J47" s="75">
        <v>57.42</v>
      </c>
      <c r="K47" s="75">
        <v>72.900000000000006</v>
      </c>
      <c r="L47" s="75">
        <v>90.36</v>
      </c>
      <c r="M47" s="75">
        <v>103.96</v>
      </c>
      <c r="N47" s="75"/>
      <c r="O47" s="75"/>
      <c r="P47" s="76"/>
      <c r="Q47" s="76"/>
      <c r="R47" s="77"/>
    </row>
    <row r="48" spans="1:18" ht="85.5" hidden="1" customHeight="1" x14ac:dyDescent="0.25">
      <c r="A48" s="48">
        <v>115</v>
      </c>
      <c r="B48" s="74" t="s">
        <v>87</v>
      </c>
      <c r="C48" s="48" t="s">
        <v>30</v>
      </c>
      <c r="D48" s="75">
        <v>95.1</v>
      </c>
      <c r="E48" s="75">
        <v>95.1</v>
      </c>
      <c r="F48" s="75">
        <v>1.0069999999999999</v>
      </c>
      <c r="G48" s="75">
        <f>F48+1.217</f>
        <v>2.2240000000000002</v>
      </c>
      <c r="H48" s="75">
        <v>3.4750000000000001</v>
      </c>
      <c r="I48" s="78">
        <v>5.01</v>
      </c>
      <c r="J48" s="75">
        <v>5.8929999999999998</v>
      </c>
      <c r="K48" s="75">
        <f>7.137+0.2888</f>
        <v>7.4257999999999997</v>
      </c>
      <c r="L48" s="75">
        <v>8.6539999999999999</v>
      </c>
      <c r="M48" s="75">
        <v>10.039999999999999</v>
      </c>
      <c r="N48" s="75"/>
      <c r="O48" s="75"/>
      <c r="P48" s="76"/>
      <c r="Q48" s="76"/>
      <c r="R48" s="77" t="s">
        <v>119</v>
      </c>
    </row>
    <row r="49" spans="1:18" ht="96.75" hidden="1" customHeight="1" x14ac:dyDescent="0.25">
      <c r="A49" s="48">
        <v>116</v>
      </c>
      <c r="B49" s="79" t="s">
        <v>88</v>
      </c>
      <c r="C49" s="48" t="s">
        <v>89</v>
      </c>
      <c r="D49" s="75" t="s">
        <v>27</v>
      </c>
      <c r="E49" s="75">
        <v>184.8</v>
      </c>
      <c r="F49" s="75">
        <v>5.4</v>
      </c>
      <c r="G49" s="75">
        <f>F49+7.84</f>
        <v>13.24</v>
      </c>
      <c r="H49" s="75">
        <f>G49+10.24</f>
        <v>23.48</v>
      </c>
      <c r="I49" s="75">
        <f>H49+10.2</f>
        <v>33.68</v>
      </c>
      <c r="J49" s="75">
        <f>I49+15</f>
        <v>48.68</v>
      </c>
      <c r="K49" s="75">
        <f>J49+15</f>
        <v>63.68</v>
      </c>
      <c r="L49" s="75">
        <v>81.53</v>
      </c>
      <c r="M49" s="75">
        <v>107.6</v>
      </c>
      <c r="N49" s="75"/>
      <c r="O49" s="76"/>
      <c r="P49" s="76"/>
      <c r="Q49" s="76"/>
      <c r="R49" s="77" t="s">
        <v>120</v>
      </c>
    </row>
    <row r="50" spans="1:18" ht="36" hidden="1" customHeight="1" x14ac:dyDescent="0.25">
      <c r="A50" s="48">
        <v>117</v>
      </c>
      <c r="B50" s="80" t="s">
        <v>90</v>
      </c>
      <c r="C50" s="76" t="s">
        <v>30</v>
      </c>
      <c r="D50" s="76" t="s">
        <v>27</v>
      </c>
      <c r="E50" s="76" t="s">
        <v>27</v>
      </c>
      <c r="F50" s="81" t="s">
        <v>27</v>
      </c>
      <c r="G50" s="81" t="s">
        <v>27</v>
      </c>
      <c r="H50" s="81" t="s">
        <v>27</v>
      </c>
      <c r="I50" s="81" t="s">
        <v>27</v>
      </c>
      <c r="J50" s="81" t="s">
        <v>27</v>
      </c>
      <c r="K50" s="81" t="s">
        <v>27</v>
      </c>
      <c r="L50" s="81" t="s">
        <v>27</v>
      </c>
      <c r="M50" s="81" t="s">
        <v>27</v>
      </c>
      <c r="N50" s="81"/>
      <c r="O50" s="81"/>
      <c r="P50" s="81"/>
      <c r="Q50" s="81"/>
      <c r="R50" s="82"/>
    </row>
    <row r="51" spans="1:18" ht="71.25" hidden="1" customHeight="1" x14ac:dyDescent="0.25">
      <c r="A51" s="48">
        <v>118</v>
      </c>
      <c r="B51" s="80" t="s">
        <v>91</v>
      </c>
      <c r="C51" s="76"/>
      <c r="D51" s="76"/>
      <c r="E51" s="76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82"/>
    </row>
    <row r="52" spans="1:18" ht="54.75" hidden="1" customHeight="1" x14ac:dyDescent="0.25">
      <c r="A52" s="48">
        <v>119</v>
      </c>
      <c r="B52" s="80" t="s">
        <v>92</v>
      </c>
      <c r="C52" s="76" t="s">
        <v>30</v>
      </c>
      <c r="D52" s="76" t="s">
        <v>27</v>
      </c>
      <c r="E52" s="76">
        <v>0.5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/>
      <c r="O52" s="40"/>
      <c r="P52" s="40"/>
      <c r="Q52" s="40"/>
      <c r="R52" s="82"/>
    </row>
    <row r="53" spans="1:18" ht="54.75" hidden="1" customHeight="1" x14ac:dyDescent="0.25">
      <c r="A53" s="48">
        <v>120</v>
      </c>
      <c r="B53" s="80" t="s">
        <v>93</v>
      </c>
      <c r="C53" s="76" t="s">
        <v>30</v>
      </c>
      <c r="D53" s="76" t="s">
        <v>27</v>
      </c>
      <c r="E53" s="76">
        <v>1.2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1.0049999999999999</v>
      </c>
      <c r="N53" s="40"/>
      <c r="O53" s="40"/>
      <c r="P53" s="40"/>
      <c r="Q53" s="40"/>
      <c r="R53" s="82"/>
    </row>
    <row r="54" spans="1:18" ht="70.5" hidden="1" customHeight="1" x14ac:dyDescent="0.25">
      <c r="A54" s="48">
        <v>121</v>
      </c>
      <c r="B54" s="80" t="s">
        <v>31</v>
      </c>
      <c r="C54" s="40" t="s">
        <v>17</v>
      </c>
      <c r="D54" s="40">
        <v>0</v>
      </c>
      <c r="E54" s="40">
        <v>2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/>
      <c r="O54" s="40"/>
      <c r="P54" s="40"/>
      <c r="Q54" s="40"/>
      <c r="R54" s="82"/>
    </row>
    <row r="55" spans="1:18" ht="168.75" hidden="1" customHeight="1" x14ac:dyDescent="0.25">
      <c r="A55" s="48">
        <v>122</v>
      </c>
      <c r="B55" s="83" t="s">
        <v>94</v>
      </c>
      <c r="C55" s="40" t="s">
        <v>29</v>
      </c>
      <c r="D55" s="40">
        <v>321</v>
      </c>
      <c r="E55" s="40">
        <v>300</v>
      </c>
      <c r="F55" s="84">
        <v>22</v>
      </c>
      <c r="G55" s="84">
        <v>42</v>
      </c>
      <c r="H55" s="84">
        <v>63</v>
      </c>
      <c r="I55" s="84">
        <v>85</v>
      </c>
      <c r="J55" s="84">
        <v>104</v>
      </c>
      <c r="K55" s="84">
        <v>121</v>
      </c>
      <c r="L55" s="84">
        <v>140</v>
      </c>
      <c r="M55" s="84">
        <v>157</v>
      </c>
      <c r="N55" s="84"/>
      <c r="O55" s="84"/>
      <c r="P55" s="84"/>
      <c r="Q55" s="84"/>
      <c r="R55" s="85" t="s">
        <v>169</v>
      </c>
    </row>
    <row r="56" spans="1:18" ht="43.5" hidden="1" customHeight="1" x14ac:dyDescent="0.25">
      <c r="A56" s="120" t="s">
        <v>171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2"/>
    </row>
    <row r="57" spans="1:18" ht="199.5" hidden="1" customHeight="1" x14ac:dyDescent="0.25">
      <c r="A57" s="64">
        <v>120</v>
      </c>
      <c r="B57" s="86" t="s">
        <v>21</v>
      </c>
      <c r="C57" s="64" t="s">
        <v>19</v>
      </c>
      <c r="D57" s="64">
        <v>610</v>
      </c>
      <c r="E57" s="64">
        <v>610</v>
      </c>
      <c r="F57" s="66"/>
      <c r="G57" s="66"/>
      <c r="H57" s="66"/>
      <c r="I57" s="66"/>
      <c r="J57" s="66"/>
      <c r="K57" s="64">
        <v>211</v>
      </c>
      <c r="L57" s="64">
        <v>411</v>
      </c>
      <c r="M57" s="64">
        <v>615</v>
      </c>
      <c r="N57" s="66"/>
      <c r="O57" s="66"/>
      <c r="P57" s="66"/>
      <c r="Q57" s="66"/>
      <c r="R57" s="87" t="s">
        <v>170</v>
      </c>
    </row>
    <row r="58" spans="1:18" ht="132" hidden="1" customHeight="1" x14ac:dyDescent="0.25">
      <c r="A58" s="39" t="s">
        <v>64</v>
      </c>
      <c r="B58" s="60" t="s">
        <v>22</v>
      </c>
      <c r="C58" s="64" t="s">
        <v>19</v>
      </c>
      <c r="D58" s="64">
        <v>110</v>
      </c>
      <c r="E58" s="64">
        <v>130</v>
      </c>
      <c r="F58" s="66"/>
      <c r="G58" s="64">
        <v>18</v>
      </c>
      <c r="H58" s="64">
        <v>38</v>
      </c>
      <c r="I58" s="64">
        <v>57</v>
      </c>
      <c r="J58" s="64">
        <v>76</v>
      </c>
      <c r="K58" s="64">
        <v>76</v>
      </c>
      <c r="L58" s="64">
        <v>76</v>
      </c>
      <c r="M58" s="64">
        <v>76</v>
      </c>
      <c r="N58" s="66"/>
      <c r="O58" s="66"/>
      <c r="P58" s="66"/>
      <c r="Q58" s="66"/>
      <c r="R58" s="87" t="s">
        <v>157</v>
      </c>
    </row>
    <row r="59" spans="1:18" ht="202.5" hidden="1" customHeight="1" x14ac:dyDescent="0.25">
      <c r="A59" s="39" t="s">
        <v>65</v>
      </c>
      <c r="B59" s="60" t="s">
        <v>23</v>
      </c>
      <c r="C59" s="64" t="s">
        <v>19</v>
      </c>
      <c r="D59" s="64">
        <v>77</v>
      </c>
      <c r="E59" s="64">
        <v>50</v>
      </c>
      <c r="F59" s="64">
        <v>2</v>
      </c>
      <c r="G59" s="64">
        <v>2</v>
      </c>
      <c r="H59" s="64">
        <v>4</v>
      </c>
      <c r="I59" s="64">
        <f>2+4</f>
        <v>6</v>
      </c>
      <c r="J59" s="64">
        <v>9</v>
      </c>
      <c r="K59" s="64">
        <v>12</v>
      </c>
      <c r="L59" s="64">
        <v>22</v>
      </c>
      <c r="M59" s="64">
        <v>30</v>
      </c>
      <c r="N59" s="66"/>
      <c r="O59" s="66"/>
      <c r="P59" s="66"/>
      <c r="Q59" s="66"/>
      <c r="R59" s="87" t="s">
        <v>172</v>
      </c>
    </row>
    <row r="60" spans="1:18" ht="156.75" hidden="1" customHeight="1" x14ac:dyDescent="0.25">
      <c r="A60" s="64">
        <v>121</v>
      </c>
      <c r="B60" s="60" t="s">
        <v>24</v>
      </c>
      <c r="C60" s="64" t="s">
        <v>25</v>
      </c>
      <c r="D60" s="64">
        <v>10</v>
      </c>
      <c r="E60" s="64">
        <v>10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87" t="s">
        <v>158</v>
      </c>
    </row>
    <row r="61" spans="1:18" ht="86.25" hidden="1" customHeight="1" x14ac:dyDescent="0.25">
      <c r="A61" s="39" t="s">
        <v>66</v>
      </c>
      <c r="B61" s="60" t="s">
        <v>26</v>
      </c>
      <c r="C61" s="64" t="s">
        <v>19</v>
      </c>
      <c r="D61" s="64">
        <v>1</v>
      </c>
      <c r="E61" s="64">
        <v>1</v>
      </c>
      <c r="F61" s="66"/>
      <c r="G61" s="66"/>
      <c r="H61" s="66"/>
      <c r="I61" s="66"/>
      <c r="J61" s="64">
        <v>1</v>
      </c>
      <c r="K61" s="64">
        <v>1</v>
      </c>
      <c r="L61" s="64">
        <v>1</v>
      </c>
      <c r="M61" s="64">
        <v>1</v>
      </c>
      <c r="N61" s="66"/>
      <c r="O61" s="66"/>
      <c r="P61" s="66"/>
      <c r="Q61" s="66"/>
      <c r="R61" s="87" t="s">
        <v>161</v>
      </c>
    </row>
    <row r="62" spans="1:18" ht="39" hidden="1" customHeight="1" x14ac:dyDescent="0.25">
      <c r="A62" s="120" t="s">
        <v>20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2"/>
    </row>
    <row r="63" spans="1:18" ht="50.25" hidden="1" customHeight="1" x14ac:dyDescent="0.25">
      <c r="A63" s="88">
        <v>124</v>
      </c>
      <c r="B63" s="28" t="s">
        <v>123</v>
      </c>
      <c r="C63" s="56" t="s">
        <v>124</v>
      </c>
      <c r="D63" s="1">
        <v>96.2</v>
      </c>
      <c r="E63" s="1">
        <v>100</v>
      </c>
      <c r="F63" s="89">
        <v>100</v>
      </c>
      <c r="G63" s="89">
        <v>100</v>
      </c>
      <c r="H63" s="89">
        <v>100</v>
      </c>
      <c r="I63" s="89">
        <v>100</v>
      </c>
      <c r="J63" s="90">
        <v>100</v>
      </c>
      <c r="K63" s="90">
        <v>100</v>
      </c>
      <c r="L63" s="90">
        <v>100</v>
      </c>
      <c r="M63" s="90">
        <v>100</v>
      </c>
      <c r="N63" s="91"/>
      <c r="O63" s="91"/>
      <c r="P63" s="91"/>
      <c r="Q63" s="91"/>
      <c r="R63" s="50"/>
    </row>
    <row r="64" spans="1:18" ht="61.5" hidden="1" customHeight="1" x14ac:dyDescent="0.25">
      <c r="A64" s="88">
        <v>125</v>
      </c>
      <c r="B64" s="28" t="s">
        <v>154</v>
      </c>
      <c r="C64" s="56" t="s">
        <v>155</v>
      </c>
      <c r="D64" s="1">
        <v>0</v>
      </c>
      <c r="E64" s="1">
        <v>2</v>
      </c>
      <c r="F64" s="92"/>
      <c r="G64" s="92"/>
      <c r="H64" s="92"/>
      <c r="I64" s="92"/>
      <c r="J64" s="2"/>
      <c r="K64" s="2">
        <v>0.8</v>
      </c>
      <c r="L64" s="2">
        <v>0.8</v>
      </c>
      <c r="M64" s="2">
        <v>0.8</v>
      </c>
      <c r="N64" s="91"/>
      <c r="O64" s="91"/>
      <c r="P64" s="91"/>
      <c r="Q64" s="91"/>
      <c r="R64" s="50" t="s">
        <v>156</v>
      </c>
    </row>
    <row r="65" spans="1:18" ht="63.75" hidden="1" customHeight="1" x14ac:dyDescent="0.25">
      <c r="A65" s="88">
        <v>126</v>
      </c>
      <c r="B65" s="28" t="s">
        <v>125</v>
      </c>
      <c r="C65" s="56" t="s">
        <v>124</v>
      </c>
      <c r="D65" s="1">
        <v>73.099999999999994</v>
      </c>
      <c r="E65" s="1">
        <v>76</v>
      </c>
      <c r="F65" s="93">
        <v>67.099999999999994</v>
      </c>
      <c r="G65" s="93">
        <v>66.900000000000006</v>
      </c>
      <c r="H65" s="93">
        <v>66.900000000000006</v>
      </c>
      <c r="I65" s="93">
        <v>66.900000000000006</v>
      </c>
      <c r="J65" s="1">
        <v>68.05</v>
      </c>
      <c r="K65" s="1">
        <v>68.5</v>
      </c>
      <c r="L65" s="1">
        <v>68.5</v>
      </c>
      <c r="M65" s="1">
        <v>68.5</v>
      </c>
      <c r="N65" s="94"/>
      <c r="O65" s="94"/>
      <c r="P65" s="94"/>
      <c r="Q65" s="94"/>
      <c r="R65" s="50"/>
    </row>
    <row r="66" spans="1:18" ht="99" hidden="1" customHeight="1" x14ac:dyDescent="0.25">
      <c r="A66" s="88">
        <v>127</v>
      </c>
      <c r="B66" s="15" t="s">
        <v>126</v>
      </c>
      <c r="C66" s="56" t="s">
        <v>124</v>
      </c>
      <c r="D66" s="1">
        <v>0</v>
      </c>
      <c r="E66" s="1">
        <v>0</v>
      </c>
      <c r="F66" s="93">
        <v>0</v>
      </c>
      <c r="G66" s="93">
        <v>0</v>
      </c>
      <c r="H66" s="93">
        <v>0</v>
      </c>
      <c r="I66" s="93">
        <v>0</v>
      </c>
      <c r="J66" s="1">
        <v>0</v>
      </c>
      <c r="K66" s="1">
        <v>0</v>
      </c>
      <c r="L66" s="1">
        <v>0</v>
      </c>
      <c r="M66" s="1">
        <v>0</v>
      </c>
      <c r="N66" s="94"/>
      <c r="O66" s="94"/>
      <c r="P66" s="94"/>
      <c r="Q66" s="94"/>
      <c r="R66" s="50"/>
    </row>
    <row r="67" spans="1:18" ht="110.25" hidden="1" customHeight="1" x14ac:dyDescent="0.25">
      <c r="A67" s="88">
        <v>128</v>
      </c>
      <c r="B67" s="15" t="s">
        <v>127</v>
      </c>
      <c r="C67" s="56" t="s">
        <v>124</v>
      </c>
      <c r="D67" s="1">
        <v>0</v>
      </c>
      <c r="E67" s="1">
        <v>30</v>
      </c>
      <c r="F67" s="93">
        <v>0</v>
      </c>
      <c r="G67" s="93">
        <v>4.5999999999999996</v>
      </c>
      <c r="H67" s="93">
        <v>8</v>
      </c>
      <c r="I67" s="93">
        <v>13.4</v>
      </c>
      <c r="J67" s="1">
        <v>38</v>
      </c>
      <c r="K67" s="1">
        <v>38</v>
      </c>
      <c r="L67" s="1">
        <v>38</v>
      </c>
      <c r="M67" s="1">
        <v>38</v>
      </c>
      <c r="N67" s="94"/>
      <c r="O67" s="94"/>
      <c r="P67" s="94"/>
      <c r="Q67" s="94"/>
      <c r="R67" s="50"/>
    </row>
    <row r="68" spans="1:18" ht="109.5" hidden="1" customHeight="1" x14ac:dyDescent="0.25">
      <c r="A68" s="88">
        <v>129</v>
      </c>
      <c r="B68" s="15" t="s">
        <v>128</v>
      </c>
      <c r="C68" s="56" t="s">
        <v>129</v>
      </c>
      <c r="D68" s="1">
        <v>1</v>
      </c>
      <c r="E68" s="1">
        <v>1</v>
      </c>
      <c r="F68" s="93">
        <v>1</v>
      </c>
      <c r="G68" s="93">
        <v>1</v>
      </c>
      <c r="H68" s="93">
        <v>1</v>
      </c>
      <c r="I68" s="93">
        <v>1</v>
      </c>
      <c r="J68" s="1">
        <v>1</v>
      </c>
      <c r="K68" s="1">
        <v>1</v>
      </c>
      <c r="L68" s="1">
        <v>1</v>
      </c>
      <c r="M68" s="1">
        <v>1</v>
      </c>
      <c r="N68" s="94"/>
      <c r="O68" s="94"/>
      <c r="P68" s="94"/>
      <c r="Q68" s="94"/>
      <c r="R68" s="50" t="s">
        <v>121</v>
      </c>
    </row>
    <row r="69" spans="1:18" ht="104.25" hidden="1" customHeight="1" x14ac:dyDescent="0.25">
      <c r="A69" s="88">
        <v>130</v>
      </c>
      <c r="B69" s="15" t="s">
        <v>130</v>
      </c>
      <c r="C69" s="56" t="s">
        <v>18</v>
      </c>
      <c r="D69" s="1">
        <v>1830</v>
      </c>
      <c r="E69" s="1">
        <v>1886</v>
      </c>
      <c r="F69" s="93">
        <v>1886</v>
      </c>
      <c r="G69" s="93">
        <v>1886</v>
      </c>
      <c r="H69" s="93">
        <v>1886</v>
      </c>
      <c r="I69" s="93">
        <v>1886</v>
      </c>
      <c r="J69" s="1">
        <v>1886</v>
      </c>
      <c r="K69" s="1">
        <v>1886</v>
      </c>
      <c r="L69" s="1">
        <v>1886</v>
      </c>
      <c r="M69" s="1">
        <v>1886</v>
      </c>
      <c r="N69" s="94"/>
      <c r="O69" s="94"/>
      <c r="P69" s="94"/>
      <c r="Q69" s="94"/>
      <c r="R69" s="50"/>
    </row>
    <row r="70" spans="1:18" ht="171" hidden="1" customHeight="1" x14ac:dyDescent="0.25">
      <c r="A70" s="88">
        <v>131</v>
      </c>
      <c r="B70" s="15" t="s">
        <v>131</v>
      </c>
      <c r="C70" s="56" t="s">
        <v>132</v>
      </c>
      <c r="D70" s="1">
        <v>5.8E-4</v>
      </c>
      <c r="E70" s="1">
        <v>6.8900000000000005E-4</v>
      </c>
      <c r="F70" s="95">
        <v>9.6900000000000003E-4</v>
      </c>
      <c r="G70" s="95">
        <v>1.766E-3</v>
      </c>
      <c r="H70" s="95">
        <v>2.6540000000000001E-3</v>
      </c>
      <c r="I70" s="95">
        <v>3.49E-3</v>
      </c>
      <c r="J70" s="96">
        <v>4.5909999999999996E-3</v>
      </c>
      <c r="K70" s="96">
        <v>5.3969999999999999E-3</v>
      </c>
      <c r="L70" s="96">
        <v>5.7470000000000004E-3</v>
      </c>
      <c r="M70" s="96">
        <v>6.0330000000000002E-3</v>
      </c>
      <c r="N70" s="97"/>
      <c r="O70" s="97"/>
      <c r="P70" s="98"/>
      <c r="Q70" s="98"/>
      <c r="R70" s="98"/>
    </row>
    <row r="71" spans="1:18" ht="70.5" hidden="1" customHeight="1" x14ac:dyDescent="0.25">
      <c r="A71" s="88">
        <v>132</v>
      </c>
      <c r="B71" s="15" t="s">
        <v>133</v>
      </c>
      <c r="C71" s="56" t="s">
        <v>124</v>
      </c>
      <c r="D71" s="1">
        <v>57.14</v>
      </c>
      <c r="E71" s="1">
        <v>100</v>
      </c>
      <c r="F71" s="93">
        <v>57.1</v>
      </c>
      <c r="G71" s="93">
        <v>57.1</v>
      </c>
      <c r="H71" s="93">
        <v>57.1</v>
      </c>
      <c r="I71" s="93">
        <v>57.1</v>
      </c>
      <c r="J71" s="1">
        <v>57.1</v>
      </c>
      <c r="K71" s="1">
        <v>57.1</v>
      </c>
      <c r="L71" s="1">
        <v>57.1</v>
      </c>
      <c r="M71" s="1">
        <v>57.1</v>
      </c>
      <c r="N71" s="94"/>
      <c r="O71" s="94"/>
      <c r="P71" s="94"/>
      <c r="Q71" s="94"/>
      <c r="R71" s="94"/>
    </row>
    <row r="72" spans="1:18" ht="128.25" hidden="1" customHeight="1" x14ac:dyDescent="0.25">
      <c r="A72" s="88">
        <v>133</v>
      </c>
      <c r="B72" s="15" t="s">
        <v>134</v>
      </c>
      <c r="C72" s="56" t="s">
        <v>124</v>
      </c>
      <c r="D72" s="1">
        <v>0</v>
      </c>
      <c r="E72" s="1">
        <v>0</v>
      </c>
      <c r="F72" s="93">
        <v>0</v>
      </c>
      <c r="G72" s="93">
        <v>0</v>
      </c>
      <c r="H72" s="93">
        <v>0</v>
      </c>
      <c r="I72" s="93">
        <v>0</v>
      </c>
      <c r="J72" s="1">
        <v>0</v>
      </c>
      <c r="K72" s="1">
        <v>0</v>
      </c>
      <c r="L72" s="1">
        <v>0</v>
      </c>
      <c r="M72" s="1">
        <v>0</v>
      </c>
      <c r="N72" s="94"/>
      <c r="O72" s="94"/>
      <c r="P72" s="94"/>
      <c r="Q72" s="94"/>
      <c r="R72" s="50"/>
    </row>
    <row r="73" spans="1:18" ht="80.25" hidden="1" customHeight="1" x14ac:dyDescent="0.25">
      <c r="A73" s="88">
        <v>134</v>
      </c>
      <c r="B73" s="15" t="s">
        <v>135</v>
      </c>
      <c r="C73" s="56" t="s">
        <v>124</v>
      </c>
      <c r="D73" s="1">
        <v>0</v>
      </c>
      <c r="E73" s="1">
        <v>0</v>
      </c>
      <c r="F73" s="99">
        <v>0</v>
      </c>
      <c r="G73" s="93">
        <v>0</v>
      </c>
      <c r="H73" s="93">
        <v>0</v>
      </c>
      <c r="I73" s="93">
        <v>0</v>
      </c>
      <c r="J73" s="1">
        <v>0</v>
      </c>
      <c r="K73" s="1">
        <v>0</v>
      </c>
      <c r="L73" s="1">
        <v>0</v>
      </c>
      <c r="M73" s="1">
        <v>0</v>
      </c>
      <c r="N73" s="94"/>
      <c r="O73" s="94"/>
      <c r="P73" s="94"/>
      <c r="Q73" s="94"/>
      <c r="R73" s="94"/>
    </row>
    <row r="74" spans="1:18" ht="100.5" hidden="1" customHeight="1" x14ac:dyDescent="0.25">
      <c r="A74" s="88">
        <v>135</v>
      </c>
      <c r="B74" s="15" t="s">
        <v>136</v>
      </c>
      <c r="C74" s="56" t="s">
        <v>124</v>
      </c>
      <c r="D74" s="1">
        <v>0</v>
      </c>
      <c r="E74" s="1">
        <v>0</v>
      </c>
      <c r="F74" s="93">
        <v>0</v>
      </c>
      <c r="G74" s="93">
        <v>0</v>
      </c>
      <c r="H74" s="93">
        <v>0</v>
      </c>
      <c r="I74" s="93">
        <v>0</v>
      </c>
      <c r="J74" s="1">
        <v>0</v>
      </c>
      <c r="K74" s="1">
        <v>0</v>
      </c>
      <c r="L74" s="1">
        <v>0</v>
      </c>
      <c r="M74" s="1">
        <v>0</v>
      </c>
      <c r="N74" s="94"/>
      <c r="O74" s="94"/>
      <c r="P74" s="94"/>
      <c r="Q74" s="94"/>
      <c r="R74" s="94"/>
    </row>
    <row r="75" spans="1:18" ht="96" hidden="1" customHeight="1" x14ac:dyDescent="0.25">
      <c r="A75" s="88">
        <v>136</v>
      </c>
      <c r="B75" s="15" t="s">
        <v>137</v>
      </c>
      <c r="C75" s="56" t="s">
        <v>124</v>
      </c>
      <c r="D75" s="1">
        <v>6.9</v>
      </c>
      <c r="E75" s="1">
        <v>9</v>
      </c>
      <c r="F75" s="93">
        <v>0</v>
      </c>
      <c r="G75" s="93">
        <v>0</v>
      </c>
      <c r="H75" s="93">
        <v>0</v>
      </c>
      <c r="I75" s="93">
        <v>0</v>
      </c>
      <c r="J75" s="1">
        <v>0</v>
      </c>
      <c r="K75" s="1">
        <v>0</v>
      </c>
      <c r="L75" s="1">
        <v>0</v>
      </c>
      <c r="M75" s="1">
        <v>0</v>
      </c>
      <c r="N75" s="94"/>
      <c r="O75" s="94"/>
      <c r="P75" s="94"/>
      <c r="Q75" s="94"/>
      <c r="R75" s="50"/>
    </row>
    <row r="76" spans="1:18" ht="90" hidden="1" customHeight="1" x14ac:dyDescent="0.25">
      <c r="A76" s="88">
        <v>137</v>
      </c>
      <c r="B76" s="15" t="s">
        <v>138</v>
      </c>
      <c r="C76" s="56" t="s">
        <v>124</v>
      </c>
      <c r="D76" s="1">
        <v>17</v>
      </c>
      <c r="E76" s="1">
        <v>10.8</v>
      </c>
      <c r="F76" s="93">
        <v>17.7</v>
      </c>
      <c r="G76" s="93">
        <v>17.7</v>
      </c>
      <c r="H76" s="93">
        <v>10.54</v>
      </c>
      <c r="I76" s="93">
        <v>10.54</v>
      </c>
      <c r="J76" s="1">
        <v>18.899999999999999</v>
      </c>
      <c r="K76" s="1">
        <v>18.899999999999999</v>
      </c>
      <c r="L76" s="1">
        <v>18.899999999999999</v>
      </c>
      <c r="M76" s="1">
        <v>18.899999999999999</v>
      </c>
      <c r="N76" s="94"/>
      <c r="O76" s="94"/>
      <c r="P76" s="94"/>
      <c r="Q76" s="94"/>
      <c r="R76" s="100"/>
    </row>
    <row r="77" spans="1:18" ht="89.25" hidden="1" customHeight="1" x14ac:dyDescent="0.25">
      <c r="A77" s="88">
        <v>138</v>
      </c>
      <c r="B77" s="15" t="s">
        <v>139</v>
      </c>
      <c r="C77" s="56" t="s">
        <v>124</v>
      </c>
      <c r="D77" s="1">
        <v>69.900000000000006</v>
      </c>
      <c r="E77" s="1">
        <v>69.900000000000006</v>
      </c>
      <c r="F77" s="93">
        <v>0</v>
      </c>
      <c r="G77" s="93">
        <v>0</v>
      </c>
      <c r="H77" s="93">
        <v>0</v>
      </c>
      <c r="I77" s="93">
        <v>0</v>
      </c>
      <c r="J77" s="1">
        <v>0</v>
      </c>
      <c r="K77" s="1">
        <v>0</v>
      </c>
      <c r="L77" s="1">
        <v>0</v>
      </c>
      <c r="M77" s="1">
        <v>0</v>
      </c>
      <c r="N77" s="94"/>
      <c r="O77" s="94"/>
      <c r="P77" s="94"/>
      <c r="Q77" s="94"/>
      <c r="R77" s="100"/>
    </row>
    <row r="78" spans="1:18" ht="105.75" hidden="1" customHeight="1" x14ac:dyDescent="0.25">
      <c r="A78" s="88">
        <v>139</v>
      </c>
      <c r="B78" s="15" t="s">
        <v>140</v>
      </c>
      <c r="C78" s="56" t="s">
        <v>124</v>
      </c>
      <c r="D78" s="1">
        <v>23.3</v>
      </c>
      <c r="E78" s="1">
        <v>25</v>
      </c>
      <c r="F78" s="99">
        <v>31.4</v>
      </c>
      <c r="G78" s="93">
        <v>31.4</v>
      </c>
      <c r="H78" s="93">
        <v>30.7</v>
      </c>
      <c r="I78" s="93">
        <v>30.7</v>
      </c>
      <c r="J78" s="1">
        <v>30.7</v>
      </c>
      <c r="K78" s="1">
        <v>30.7</v>
      </c>
      <c r="L78" s="1">
        <v>30.7</v>
      </c>
      <c r="M78" s="1">
        <v>30.7</v>
      </c>
      <c r="N78" s="94"/>
      <c r="O78" s="94"/>
      <c r="P78" s="94"/>
      <c r="Q78" s="94"/>
      <c r="R78" s="100"/>
    </row>
    <row r="79" spans="1:18" ht="57.75" hidden="1" customHeight="1" x14ac:dyDescent="0.25">
      <c r="A79" s="88">
        <v>140</v>
      </c>
      <c r="B79" s="15" t="s">
        <v>141</v>
      </c>
      <c r="C79" s="56" t="s">
        <v>124</v>
      </c>
      <c r="D79" s="1">
        <v>36.200000000000003</v>
      </c>
      <c r="E79" s="1">
        <v>36.200000000000003</v>
      </c>
      <c r="F79" s="99">
        <v>8.9</v>
      </c>
      <c r="G79" s="93">
        <v>9.9</v>
      </c>
      <c r="H79" s="93">
        <v>12.8</v>
      </c>
      <c r="I79" s="93">
        <v>15.8</v>
      </c>
      <c r="J79" s="1">
        <v>17.5</v>
      </c>
      <c r="K79" s="1">
        <v>17.5</v>
      </c>
      <c r="L79" s="1">
        <v>17.5</v>
      </c>
      <c r="M79" s="1">
        <v>19</v>
      </c>
      <c r="N79" s="94"/>
      <c r="O79" s="94"/>
      <c r="P79" s="94"/>
      <c r="Q79" s="94"/>
      <c r="R79" s="100"/>
    </row>
    <row r="80" spans="1:18" s="6" customFormat="1" ht="106.5" hidden="1" customHeight="1" x14ac:dyDescent="0.25">
      <c r="A80" s="88">
        <v>141</v>
      </c>
      <c r="B80" s="15" t="s">
        <v>142</v>
      </c>
      <c r="C80" s="56" t="s">
        <v>124</v>
      </c>
      <c r="D80" s="1">
        <v>100</v>
      </c>
      <c r="E80" s="1">
        <v>100</v>
      </c>
      <c r="F80" s="99">
        <v>100</v>
      </c>
      <c r="G80" s="93">
        <v>100</v>
      </c>
      <c r="H80" s="93">
        <v>100</v>
      </c>
      <c r="I80" s="93">
        <v>100</v>
      </c>
      <c r="J80" s="1">
        <v>100</v>
      </c>
      <c r="K80" s="1">
        <v>100</v>
      </c>
      <c r="L80" s="1">
        <v>100</v>
      </c>
      <c r="M80" s="1">
        <v>100</v>
      </c>
      <c r="N80" s="1"/>
      <c r="O80" s="1"/>
      <c r="P80" s="1"/>
      <c r="Q80" s="1"/>
      <c r="R80" s="101"/>
    </row>
    <row r="81" spans="1:18" s="6" customFormat="1" ht="61.5" hidden="1" customHeight="1" x14ac:dyDescent="0.25">
      <c r="A81" s="88">
        <v>142</v>
      </c>
      <c r="B81" s="15" t="s">
        <v>143</v>
      </c>
      <c r="C81" s="56" t="s">
        <v>19</v>
      </c>
      <c r="D81" s="1">
        <v>15</v>
      </c>
      <c r="E81" s="1">
        <v>15</v>
      </c>
      <c r="F81" s="99">
        <v>0</v>
      </c>
      <c r="G81" s="93">
        <v>0</v>
      </c>
      <c r="H81" s="93">
        <v>0</v>
      </c>
      <c r="I81" s="93">
        <v>0</v>
      </c>
      <c r="J81" s="1">
        <v>0</v>
      </c>
      <c r="K81" s="1">
        <v>0</v>
      </c>
      <c r="L81" s="1">
        <v>0</v>
      </c>
      <c r="M81" s="1">
        <v>0</v>
      </c>
      <c r="N81" s="1"/>
      <c r="O81" s="1"/>
      <c r="P81" s="1"/>
      <c r="Q81" s="1"/>
      <c r="R81" s="1"/>
    </row>
    <row r="82" spans="1:18" s="6" customFormat="1" ht="82.5" hidden="1" customHeight="1" x14ac:dyDescent="0.25">
      <c r="A82" s="88">
        <v>143</v>
      </c>
      <c r="B82" s="28" t="s">
        <v>144</v>
      </c>
      <c r="C82" s="102" t="s">
        <v>19</v>
      </c>
      <c r="D82" s="1">
        <v>5</v>
      </c>
      <c r="E82" s="1">
        <v>5</v>
      </c>
      <c r="F82" s="99">
        <v>0</v>
      </c>
      <c r="G82" s="93">
        <v>0</v>
      </c>
      <c r="H82" s="93">
        <v>0</v>
      </c>
      <c r="I82" s="93">
        <v>0</v>
      </c>
      <c r="J82" s="1">
        <v>0</v>
      </c>
      <c r="K82" s="1">
        <v>0</v>
      </c>
      <c r="L82" s="1">
        <v>0</v>
      </c>
      <c r="M82" s="1">
        <v>0</v>
      </c>
      <c r="N82" s="1"/>
      <c r="O82" s="1"/>
      <c r="P82" s="1"/>
      <c r="Q82" s="1"/>
      <c r="R82" s="1"/>
    </row>
    <row r="83" spans="1:18" ht="70.5" hidden="1" customHeight="1" x14ac:dyDescent="0.25">
      <c r="A83" s="88">
        <v>144</v>
      </c>
      <c r="B83" s="28" t="s">
        <v>145</v>
      </c>
      <c r="C83" s="102" t="s">
        <v>124</v>
      </c>
      <c r="D83" s="1">
        <v>22.08</v>
      </c>
      <c r="E83" s="1">
        <v>16.100000000000001</v>
      </c>
      <c r="F83" s="99">
        <v>0.28999999999999998</v>
      </c>
      <c r="G83" s="99">
        <v>1.6</v>
      </c>
      <c r="H83" s="99">
        <v>1.6</v>
      </c>
      <c r="I83" s="99">
        <v>10.199999999999999</v>
      </c>
      <c r="J83" s="102">
        <v>15.8</v>
      </c>
      <c r="K83" s="102">
        <v>17.510000000000002</v>
      </c>
      <c r="L83" s="102">
        <v>17.510000000000002</v>
      </c>
      <c r="M83" s="102">
        <v>17.510000000000002</v>
      </c>
      <c r="N83" s="94"/>
      <c r="O83" s="94"/>
      <c r="P83" s="94"/>
      <c r="Q83" s="94"/>
      <c r="R83" s="94"/>
    </row>
    <row r="84" spans="1:18" ht="71.25" hidden="1" customHeight="1" x14ac:dyDescent="0.25">
      <c r="A84" s="88">
        <v>145</v>
      </c>
      <c r="B84" s="15" t="s">
        <v>146</v>
      </c>
      <c r="C84" s="56" t="s">
        <v>124</v>
      </c>
      <c r="D84" s="1">
        <v>50</v>
      </c>
      <c r="E84" s="1">
        <v>26</v>
      </c>
      <c r="F84" s="99">
        <v>34</v>
      </c>
      <c r="G84" s="103">
        <v>34</v>
      </c>
      <c r="H84" s="104">
        <v>34</v>
      </c>
      <c r="I84" s="104">
        <v>34</v>
      </c>
      <c r="J84" s="105">
        <v>31</v>
      </c>
      <c r="K84" s="105">
        <v>31</v>
      </c>
      <c r="L84" s="105">
        <v>31</v>
      </c>
      <c r="M84" s="105">
        <v>31</v>
      </c>
      <c r="N84" s="106"/>
      <c r="O84" s="106"/>
      <c r="P84" s="106"/>
      <c r="Q84" s="107"/>
      <c r="R84" s="94"/>
    </row>
    <row r="85" spans="1:18" ht="47.25" hidden="1" customHeight="1" x14ac:dyDescent="0.25">
      <c r="A85" s="88">
        <v>146</v>
      </c>
      <c r="B85" s="108" t="s">
        <v>104</v>
      </c>
      <c r="C85" s="1" t="s">
        <v>124</v>
      </c>
      <c r="D85" s="1">
        <v>100</v>
      </c>
      <c r="E85" s="1">
        <v>100</v>
      </c>
      <c r="F85" s="109">
        <v>100</v>
      </c>
      <c r="G85" s="109">
        <v>100</v>
      </c>
      <c r="H85" s="109">
        <v>100</v>
      </c>
      <c r="I85" s="109">
        <v>100</v>
      </c>
      <c r="J85" s="110">
        <v>100</v>
      </c>
      <c r="K85" s="110">
        <v>100</v>
      </c>
      <c r="L85" s="110">
        <v>100</v>
      </c>
      <c r="M85" s="110">
        <v>100</v>
      </c>
      <c r="N85" s="107"/>
      <c r="O85" s="107"/>
      <c r="P85" s="107"/>
      <c r="Q85" s="107"/>
      <c r="R85" s="100"/>
    </row>
    <row r="86" spans="1:18" ht="101.25" hidden="1" customHeight="1" x14ac:dyDescent="0.25">
      <c r="A86" s="88">
        <v>147</v>
      </c>
      <c r="B86" s="108" t="s">
        <v>147</v>
      </c>
      <c r="C86" s="1" t="s">
        <v>124</v>
      </c>
      <c r="D86" s="1">
        <v>98.2</v>
      </c>
      <c r="E86" s="1">
        <v>100</v>
      </c>
      <c r="F86" s="109">
        <v>100</v>
      </c>
      <c r="G86" s="109">
        <v>100</v>
      </c>
      <c r="H86" s="109">
        <v>100</v>
      </c>
      <c r="I86" s="109">
        <v>100</v>
      </c>
      <c r="J86" s="110">
        <v>100</v>
      </c>
      <c r="K86" s="110">
        <v>100</v>
      </c>
      <c r="L86" s="110">
        <v>100</v>
      </c>
      <c r="M86" s="110">
        <v>100</v>
      </c>
      <c r="N86" s="111"/>
      <c r="O86" s="111"/>
      <c r="P86" s="111"/>
      <c r="Q86" s="107"/>
      <c r="R86" s="50"/>
    </row>
    <row r="87" spans="1:18" ht="39" hidden="1" customHeight="1" x14ac:dyDescent="0.25">
      <c r="A87" s="88">
        <v>148</v>
      </c>
      <c r="B87" s="108" t="s">
        <v>148</v>
      </c>
      <c r="C87" s="1" t="s">
        <v>17</v>
      </c>
      <c r="D87" s="1">
        <v>0</v>
      </c>
      <c r="E87" s="1">
        <v>1</v>
      </c>
      <c r="F87" s="93">
        <v>0</v>
      </c>
      <c r="G87" s="93">
        <v>1</v>
      </c>
      <c r="H87" s="93">
        <v>1</v>
      </c>
      <c r="I87" s="93">
        <v>1</v>
      </c>
      <c r="J87" s="1">
        <v>1</v>
      </c>
      <c r="K87" s="1">
        <v>1</v>
      </c>
      <c r="L87" s="1">
        <v>1</v>
      </c>
      <c r="M87" s="1">
        <v>1</v>
      </c>
      <c r="N87" s="94"/>
      <c r="O87" s="94"/>
      <c r="P87" s="94"/>
      <c r="Q87" s="94"/>
      <c r="R87" s="100"/>
    </row>
    <row r="88" spans="1:18" ht="100.5" hidden="1" customHeight="1" x14ac:dyDescent="0.25">
      <c r="A88" s="88">
        <v>149</v>
      </c>
      <c r="B88" s="108" t="s">
        <v>149</v>
      </c>
      <c r="C88" s="1" t="s">
        <v>124</v>
      </c>
      <c r="D88" s="1">
        <v>28.5</v>
      </c>
      <c r="E88" s="1">
        <v>28.5</v>
      </c>
      <c r="F88" s="93">
        <v>28.5</v>
      </c>
      <c r="G88" s="93">
        <v>28.5</v>
      </c>
      <c r="H88" s="93">
        <v>28.5</v>
      </c>
      <c r="I88" s="93">
        <v>28.5</v>
      </c>
      <c r="J88" s="1">
        <v>28.5</v>
      </c>
      <c r="K88" s="1">
        <v>28.5</v>
      </c>
      <c r="L88" s="1">
        <v>28.5</v>
      </c>
      <c r="M88" s="1">
        <v>28.5</v>
      </c>
      <c r="N88" s="94"/>
      <c r="O88" s="94"/>
      <c r="P88" s="94"/>
      <c r="Q88" s="94"/>
      <c r="R88" s="50"/>
    </row>
    <row r="89" spans="1:18" s="6" customFormat="1" ht="83.25" hidden="1" customHeight="1" x14ac:dyDescent="0.25">
      <c r="A89" s="88">
        <v>150</v>
      </c>
      <c r="B89" s="108" t="s">
        <v>150</v>
      </c>
      <c r="C89" s="1" t="s">
        <v>124</v>
      </c>
      <c r="D89" s="1">
        <v>97.3</v>
      </c>
      <c r="E89" s="1">
        <v>98</v>
      </c>
      <c r="F89" s="93">
        <v>0</v>
      </c>
      <c r="G89" s="93">
        <v>0</v>
      </c>
      <c r="H89" s="93">
        <v>13</v>
      </c>
      <c r="I89" s="93">
        <v>13</v>
      </c>
      <c r="J89" s="1">
        <v>13</v>
      </c>
      <c r="K89" s="1">
        <v>23</v>
      </c>
      <c r="L89" s="1">
        <v>62.3</v>
      </c>
      <c r="M89" s="1">
        <v>90.1</v>
      </c>
      <c r="N89" s="1"/>
      <c r="O89" s="1"/>
      <c r="P89" s="1"/>
      <c r="Q89" s="1"/>
      <c r="R89" s="28"/>
    </row>
    <row r="90" spans="1:18" s="6" customFormat="1" ht="67.5" hidden="1" customHeight="1" x14ac:dyDescent="0.25">
      <c r="A90" s="88">
        <v>151</v>
      </c>
      <c r="B90" s="108" t="s">
        <v>151</v>
      </c>
      <c r="C90" s="1" t="s">
        <v>17</v>
      </c>
      <c r="D90" s="1">
        <v>3</v>
      </c>
      <c r="E90" s="1">
        <v>4</v>
      </c>
      <c r="F90" s="93">
        <v>4</v>
      </c>
      <c r="G90" s="93">
        <v>4</v>
      </c>
      <c r="H90" s="93">
        <v>4</v>
      </c>
      <c r="I90" s="93">
        <v>4</v>
      </c>
      <c r="J90" s="1">
        <v>4</v>
      </c>
      <c r="K90" s="1">
        <v>3</v>
      </c>
      <c r="L90" s="1">
        <v>3</v>
      </c>
      <c r="M90" s="1">
        <v>3</v>
      </c>
      <c r="N90" s="1"/>
      <c r="O90" s="1"/>
      <c r="P90" s="1"/>
      <c r="Q90" s="1"/>
      <c r="R90" s="28"/>
    </row>
    <row r="91" spans="1:18" s="6" customFormat="1" ht="132" hidden="1" customHeight="1" x14ac:dyDescent="0.25">
      <c r="A91" s="88">
        <v>152</v>
      </c>
      <c r="B91" s="108" t="s">
        <v>152</v>
      </c>
      <c r="C91" s="1" t="s">
        <v>124</v>
      </c>
      <c r="D91" s="1">
        <v>100</v>
      </c>
      <c r="E91" s="1">
        <v>100</v>
      </c>
      <c r="F91" s="93">
        <v>100</v>
      </c>
      <c r="G91" s="93">
        <v>100</v>
      </c>
      <c r="H91" s="93">
        <v>100</v>
      </c>
      <c r="I91" s="93">
        <v>100</v>
      </c>
      <c r="J91" s="1">
        <v>100</v>
      </c>
      <c r="K91" s="1">
        <v>100</v>
      </c>
      <c r="L91" s="1">
        <v>100</v>
      </c>
      <c r="M91" s="1">
        <v>100</v>
      </c>
      <c r="N91" s="1"/>
      <c r="O91" s="1"/>
      <c r="P91" s="1"/>
      <c r="Q91" s="1"/>
      <c r="R91" s="28"/>
    </row>
    <row r="92" spans="1:18" s="6" customFormat="1" ht="161.25" hidden="1" customHeight="1" x14ac:dyDescent="0.25">
      <c r="A92" s="88">
        <v>153</v>
      </c>
      <c r="B92" s="112" t="s">
        <v>153</v>
      </c>
      <c r="C92" s="1" t="s">
        <v>124</v>
      </c>
      <c r="D92" s="1">
        <v>1.7</v>
      </c>
      <c r="E92" s="1">
        <v>1.71</v>
      </c>
      <c r="F92" s="93">
        <v>1.7</v>
      </c>
      <c r="G92" s="93">
        <v>1.7</v>
      </c>
      <c r="H92" s="93">
        <v>1.7</v>
      </c>
      <c r="I92" s="93">
        <v>1.7</v>
      </c>
      <c r="J92" s="1">
        <v>1.7</v>
      </c>
      <c r="K92" s="1">
        <v>1.7</v>
      </c>
      <c r="L92" s="1">
        <v>1.7</v>
      </c>
      <c r="M92" s="1">
        <v>1.7</v>
      </c>
      <c r="N92" s="1"/>
      <c r="O92" s="1"/>
      <c r="P92" s="1"/>
      <c r="Q92" s="1"/>
      <c r="R92" s="28"/>
    </row>
    <row r="93" spans="1:18" ht="75" hidden="1" x14ac:dyDescent="0.25">
      <c r="A93" s="113">
        <v>154</v>
      </c>
      <c r="B93" s="114" t="s">
        <v>168</v>
      </c>
      <c r="C93" s="113" t="s">
        <v>17</v>
      </c>
      <c r="D93" s="113">
        <v>0</v>
      </c>
      <c r="E93" s="113">
        <v>1</v>
      </c>
      <c r="F93" s="113">
        <v>0</v>
      </c>
      <c r="G93" s="113">
        <v>0</v>
      </c>
      <c r="H93" s="113">
        <v>0</v>
      </c>
      <c r="I93" s="113">
        <v>0</v>
      </c>
      <c r="J93" s="113">
        <v>0</v>
      </c>
      <c r="K93" s="113">
        <v>0</v>
      </c>
      <c r="L93" s="113">
        <v>0</v>
      </c>
      <c r="M93" s="113">
        <v>1</v>
      </c>
      <c r="N93" s="113"/>
      <c r="O93" s="113"/>
      <c r="P93" s="113"/>
      <c r="Q93" s="113"/>
      <c r="R93" s="113"/>
    </row>
    <row r="94" spans="1:18" ht="14.25" hidden="1" customHeight="1" x14ac:dyDescent="0.2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</row>
    <row r="95" spans="1:18" hidden="1" x14ac:dyDescent="0.25"/>
    <row r="96" spans="1:18" ht="0.75" customHeight="1" x14ac:dyDescent="0.25"/>
  </sheetData>
  <customSheetViews>
    <customSheetView guid="{EF421FDF-D3A8-40DB-83F2-DDEEE9F91069}" scale="70" showPageBreaks="1" hiddenRows="1">
      <pane xSplit="5" ySplit="4" topLeftCell="M5" activePane="bottomRight" state="frozen"/>
      <selection pane="bottomRight" activeCell="R6" sqref="R6"/>
      <pageMargins left="0.39370078740157483" right="0.39370078740157483" top="0.39370078740157483" bottom="0.39370078740157483" header="0.31496062992125984" footer="0.31496062992125984"/>
      <pageSetup paperSize="9" scale="55" orientation="landscape" r:id="rId1"/>
    </customSheetView>
    <customSheetView guid="{C66D6FB4-3D63-4A3D-872E-FC08EBE1B505}" scale="70" showPageBreaks="1" fitToPage="1" showAutoFilter="1">
      <pane xSplit="5" ySplit="3" topLeftCell="G46" activePane="bottomRight" state="frozen"/>
      <selection pane="bottomRight" activeCell="R46" sqref="R46"/>
      <pageMargins left="0.39370078740157483" right="0.39370078740157483" top="0.39370078740157483" bottom="0.39370078740157483" header="0.31496062992125984" footer="0.31496062992125984"/>
      <pageSetup paperSize="9" scale="24" fitToHeight="0" orientation="landscape" r:id="rId2"/>
      <autoFilter ref="B1:B196"/>
    </customSheetView>
    <customSheetView guid="{2FCD400C-1228-4791-9A69-9C91EE453DF7}" scale="60" showPageBreaks="1" showAutoFilter="1">
      <pane xSplit="5" ySplit="4" topLeftCell="H11" activePane="bottomRight" state="frozen"/>
      <selection pane="bottomRight" activeCell="M13" sqref="M13"/>
      <pageMargins left="0.39370078740157483" right="0.39370078740157483" top="0.39370078740157483" bottom="0.39370078740157483" header="0.31496062992125984" footer="0.31496062992125984"/>
      <pageSetup paperSize="9" scale="50" orientation="landscape" r:id="rId3"/>
      <autoFilter ref="B1:B196"/>
    </customSheetView>
    <customSheetView guid="{A1848812-FE48-4121-8DA7-07B6CCCADC0D}" scale="60" showPageBreaks="1" topLeftCell="F1">
      <pane ySplit="3" topLeftCell="A106" activePane="bottomLeft" state="frozen"/>
      <selection pane="bottomLeft" activeCell="R110" sqref="R110"/>
      <pageMargins left="0.39370078740157483" right="0.39370078740157483" top="0.39370078740157483" bottom="0.39370078740157483" header="0.31496062992125984" footer="0.31496062992125984"/>
      <pageSetup paperSize="9" scale="55" orientation="landscape" r:id="rId4"/>
    </customSheetView>
    <customSheetView guid="{D85B3F66-B6F4-41FB-9C4E-44FDFC3DB6E3}" scale="70" showPageBreaks="1" showAutoFilter="1">
      <pane xSplit="5" ySplit="4" topLeftCell="F26" activePane="bottomRight" state="frozen"/>
      <selection pane="bottomRight" activeCell="M27" sqref="M27"/>
      <pageMargins left="0.39370078740157483" right="0.39370078740157483" top="0.39370078740157483" bottom="0.39370078740157483" header="0.31496062992125984" footer="0.31496062992125984"/>
      <pageSetup paperSize="9" scale="50" orientation="landscape" r:id="rId5"/>
      <autoFilter ref="B1:B196"/>
    </customSheetView>
    <customSheetView guid="{1AB05C5A-40AF-415D-9F20-B95C359A8DA1}" scale="70" showPageBreaks="1">
      <pane xSplit="5" ySplit="4" topLeftCell="F50" activePane="bottomRight" state="frozen"/>
      <selection pane="bottomRight" activeCell="F58" sqref="F58"/>
      <pageMargins left="0.39370078740157483" right="0.39370078740157483" top="0.39370078740157483" bottom="0.39370078740157483" header="0.31496062992125984" footer="0.31496062992125984"/>
      <pageSetup paperSize="9" scale="55" orientation="landscape" r:id="rId6"/>
    </customSheetView>
    <customSheetView guid="{FE144461-EC2E-482C-8365-89512417FA0F}" scale="70" showPageBreaks="1" showAutoFilter="1">
      <pane xSplit="5" ySplit="4" topLeftCell="F157" activePane="bottomRight" state="frozen"/>
      <selection pane="bottomRight" activeCell="R159" sqref="R159"/>
      <pageMargins left="0.39370078740157483" right="0.39370078740157483" top="0.39370078740157483" bottom="0.39370078740157483" header="0.31496062992125984" footer="0.31496062992125984"/>
      <pageSetup paperSize="9" scale="55" orientation="landscape" r:id="rId7"/>
      <autoFilter ref="B1:B192"/>
    </customSheetView>
    <customSheetView guid="{B23B274A-1B4A-404F-80AF-DB38A9EA84FF}" scale="70" showPageBreaks="1" showAutoFilter="1">
      <pane xSplit="5" ySplit="4" topLeftCell="F11" activePane="bottomRight" state="frozen"/>
      <selection pane="bottomRight" activeCell="L15" sqref="L15"/>
      <pageMargins left="0.39370078740157483" right="0.39370078740157483" top="0.39370078740157483" bottom="0.39370078740157483" header="0.31496062992125984" footer="0.31496062992125984"/>
      <pageSetup paperSize="9" scale="55" orientation="landscape" r:id="rId8"/>
      <autoFilter ref="B1:B192"/>
    </customSheetView>
    <customSheetView guid="{30534FF5-32B9-431E-939A-B570D4775157}" scale="70" showAutoFilter="1">
      <pane xSplit="5" ySplit="4" topLeftCell="F22" activePane="bottomRight" state="frozen"/>
      <selection pane="bottomRight" activeCell="L25" sqref="L25"/>
      <pageMargins left="0.39370078740157483" right="0.39370078740157483" top="0.39370078740157483" bottom="0.39370078740157483" header="0.31496062992125984" footer="0.31496062992125984"/>
      <pageSetup paperSize="9" scale="55" orientation="landscape" r:id="rId9"/>
      <autoFilter ref="B1:B192"/>
    </customSheetView>
    <customSheetView guid="{75326CCB-8B2D-4938-8578-FD660195DA28}" scale="70" showPageBreaks="1" view="pageBreakPreview">
      <pane xSplit="5" ySplit="4" topLeftCell="F116" activePane="bottomRight" state="frozen"/>
      <selection pane="bottomRight" activeCell="U120" sqref="U120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0"/>
    </customSheetView>
    <customSheetView guid="{F6E62FC3-2EC8-4211-B3A5-D853609905E5}" scale="75" showPageBreaks="1">
      <pane xSplit="5" ySplit="4" topLeftCell="F110" activePane="bottomRight" state="frozen"/>
      <selection pane="bottomRight" activeCell="K6" sqref="K6"/>
      <pageMargins left="0.39370078740157483" right="0.39370078740157483" top="0.39370078740157483" bottom="0.39370078740157483" header="0.31496062992125984" footer="0.31496062992125984"/>
      <pageSetup paperSize="9" scale="55" orientation="landscape" r:id="rId11"/>
    </customSheetView>
    <customSheetView guid="{DA9D166C-73E4-4AF0-BA87-FD1B1F064FD1}" scale="70" showAutoFilter="1">
      <pane xSplit="5" ySplit="4" topLeftCell="F23" activePane="bottomRight" state="frozen"/>
      <selection pane="bottomRight" activeCell="I26" sqref="I26"/>
      <pageMargins left="0.39370078740157483" right="0.39370078740157483" top="0.39370078740157483" bottom="0.39370078740157483" header="0.31496062992125984" footer="0.31496062992125984"/>
      <pageSetup paperSize="9" scale="50" orientation="landscape" r:id="rId12"/>
      <autoFilter ref="B1:B191"/>
    </customSheetView>
    <customSheetView guid="{0EAAA481-7D43-4B39-A231-252AA5D2BB48}" scale="70" showPageBreaks="1" showAutoFilter="1">
      <pane xSplit="5" ySplit="4" topLeftCell="F158" activePane="bottomRight" state="frozen"/>
      <selection pane="bottomRight" activeCell="L176" sqref="L176"/>
      <pageMargins left="0.39370078740157483" right="0.39370078740157483" top="0.39370078740157483" bottom="0.39370078740157483" header="0.31496062992125984" footer="0.31496062992125984"/>
      <pageSetup paperSize="9" scale="45" orientation="landscape" r:id="rId13"/>
      <autoFilter ref="B1:B191"/>
    </customSheetView>
    <customSheetView guid="{8B919EB3-121D-4C28-B7CB-5F2CA6FC1006}" scale="70">
      <pane ySplit="3" topLeftCell="A131" activePane="bottomLeft" state="frozen"/>
      <selection pane="bottomLeft" activeCell="E133" sqref="E133"/>
      <pageMargins left="0.39370078740157483" right="0.39370078740157483" top="0.39370078740157483" bottom="0.39370078740157483" header="0.31496062992125984" footer="0.31496062992125984"/>
      <pageSetup paperSize="9" scale="55" orientation="landscape" r:id="rId14"/>
    </customSheetView>
    <customSheetView guid="{8AC54897-4EA3-44AC-8471-C165985EB3F2}" scale="60" showPageBreaks="1" view="pageBreakPreview">
      <pane xSplit="5" ySplit="4" topLeftCell="F99" activePane="bottomRight" state="frozen"/>
      <selection pane="bottomRight" activeCell="O105" sqref="O105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5"/>
    </customSheetView>
    <customSheetView guid="{61EF0633-7940-4673-A6A4-B0CC2BDA66F0}" scale="60" showPageBreaks="1" showAutoFilter="1">
      <pane xSplit="5" ySplit="4" topLeftCell="F5" activePane="bottomRight" state="frozen"/>
      <selection pane="bottomRight" activeCell="N7" sqref="N7"/>
      <pageMargins left="0.39370078740157483" right="0.39370078740157483" top="0.39370078740157483" bottom="0.39370078740157483" header="0.31496062992125984" footer="0.31496062992125984"/>
      <pageSetup paperSize="9" scale="55" orientation="landscape" r:id="rId16"/>
      <autoFilter ref="B1:B240"/>
    </customSheetView>
    <customSheetView guid="{89180B11-F85F-43AB-A1AE-434D6F6400AD}" scale="70" showPageBreaks="1">
      <pane ySplit="3" topLeftCell="A106" activePane="bottomLeft" state="frozen"/>
      <selection pane="bottomLeft" activeCell="R106" sqref="R106"/>
      <pageMargins left="0.39370078740157483" right="0.39370078740157483" top="0.39370078740157483" bottom="0.39370078740157483" header="0.31496062992125984" footer="0.31496062992125984"/>
      <pageSetup paperSize="9" scale="55" orientation="landscape" r:id="rId17"/>
    </customSheetView>
    <customSheetView guid="{4CE27EDA-8940-4856-9353-4C2165724CBF}" scale="70" showPageBreaks="1" view="pageBreakPreview">
      <pane xSplit="5" ySplit="4" topLeftCell="F209" activePane="bottomRight" state="frozen"/>
      <selection pane="bottomRight" activeCell="L213" sqref="L213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8"/>
    </customSheetView>
    <customSheetView guid="{D390A300-DB65-4AA8-96B8-2D891972D629}" scale="80" showPageBreaks="1" showAutoFilter="1">
      <pane xSplit="5" ySplit="4" topLeftCell="F108" activePane="bottomRight" state="frozen"/>
      <selection pane="bottomRight" activeCell="K105" sqref="K105"/>
      <pageMargins left="0.39370078740157483" right="0.39370078740157483" top="0.39370078740157483" bottom="0.39370078740157483" header="0.31496062992125984" footer="0.31496062992125984"/>
      <pageSetup paperSize="9" scale="55" orientation="landscape" r:id="rId19"/>
      <autoFilter ref="B1:B237"/>
    </customSheetView>
    <customSheetView guid="{96644365-2A39-4519-B8E7-0B27FD181E54}" scale="70" showAutoFilter="1">
      <pane xSplit="5" ySplit="4" topLeftCell="F135" activePane="bottomRight" state="frozen"/>
      <selection pane="bottomRight" activeCell="X143" sqref="X143"/>
      <pageMargins left="0.39370078740157483" right="0.39370078740157483" top="0.39370078740157483" bottom="0.39370078740157483" header="0.31496062992125984" footer="0.31496062992125984"/>
      <pageSetup paperSize="9" scale="50" orientation="landscape" r:id="rId20"/>
      <autoFilter ref="B1:B237"/>
    </customSheetView>
    <customSheetView guid="{D8819D0B-C367-4601-A3B2-2EFA753DE6B1}" scale="80" showPageBreaks="1" showAutoFilter="1">
      <pane xSplit="5" ySplit="4" topLeftCell="F160" activePane="bottomRight" state="frozen"/>
      <selection pane="bottomRight" activeCell="H159" sqref="H159"/>
      <pageMargins left="0.39370078740157483" right="0.39370078740157483" top="0.39370078740157483" bottom="0.39370078740157483" header="0.31496062992125984" footer="0.31496062992125984"/>
      <pageSetup paperSize="9" scale="55" orientation="landscape" r:id="rId21"/>
      <autoFilter ref="B1:B237"/>
    </customSheetView>
    <customSheetView guid="{7AF049B1-FF33-4C96-8CF2-F9143048B7E6}" scale="70">
      <pane xSplit="5" ySplit="4" topLeftCell="F5" activePane="bottomRight" state="frozen"/>
      <selection pane="bottomRight" activeCell="R201" sqref="R201"/>
      <pageMargins left="0.39370078740157483" right="0.39370078740157483" top="0.39370078740157483" bottom="0.39370078740157483" header="0.31496062992125984" footer="0.31496062992125984"/>
      <pageSetup paperSize="9" scale="55" orientation="landscape" r:id="rId22"/>
    </customSheetView>
    <customSheetView guid="{ABB8B301-13EF-4253-A382-5228B0DEDE46}" scale="70" showPageBreaks="1">
      <pane xSplit="5" ySplit="4" topLeftCell="F16" activePane="bottomRight" state="frozen"/>
      <selection pane="bottomRight" activeCell="M16" sqref="M16"/>
      <pageMargins left="0.39370078740157483" right="0.39370078740157483" top="0.39370078740157483" bottom="0.39370078740157483" header="0.31496062992125984" footer="0.31496062992125984"/>
      <pageSetup paperSize="9" scale="55" orientation="landscape" r:id="rId23"/>
    </customSheetView>
    <customSheetView guid="{DC83F167-2D74-4B88-8AFB-CA89035729DC}" scale="80" showPageBreaks="1" view="pageBreakPreview">
      <pane xSplit="5" ySplit="4" topLeftCell="F155" activePane="bottomRight" state="frozen"/>
      <selection pane="bottomRight" activeCell="J156" sqref="J156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24"/>
    </customSheetView>
    <customSheetView guid="{C5170D8F-9E8C-4274-806B-EC1923B08FFC}" scale="70" showAutoFilter="1">
      <pane xSplit="5" ySplit="4" topLeftCell="F152" activePane="bottomRight" state="frozen"/>
      <selection pane="bottomRight" activeCell="R153" sqref="R153"/>
      <pageMargins left="0.39370078740157483" right="0.39370078740157483" top="0.39370078740157483" bottom="0.39370078740157483" header="0.31496062992125984" footer="0.31496062992125984"/>
      <pageSetup paperSize="9" scale="50" orientation="landscape" r:id="rId25"/>
      <autoFilter ref="B1:B236"/>
    </customSheetView>
    <customSheetView guid="{0E965F54-95DE-4A4D-84A6-A7DA734314CB}" scale="70" showPageBreaks="1">
      <pane xSplit="5" ySplit="4" topLeftCell="F151" activePane="bottomRight" state="frozen"/>
      <selection pane="bottomRight" activeCell="M153" sqref="M153"/>
      <pageMargins left="0.39370078740157483" right="0.39370078740157483" top="0.39370078740157483" bottom="0.39370078740157483" header="0.31496062992125984" footer="0.31496062992125984"/>
      <pageSetup paperSize="9" scale="55" orientation="landscape" r:id="rId26"/>
    </customSheetView>
    <customSheetView guid="{4685F9B8-7B02-417B-A449-AD30140A0F63}">
      <pane xSplit="5" ySplit="4" topLeftCell="K126" activePane="bottomRight" state="frozen"/>
      <selection pane="bottomRight" activeCell="A127" sqref="A127:R127"/>
      <pageMargins left="0.39370078740157483" right="0.39370078740157483" top="0.39370078740157483" bottom="0.39370078740157483" header="0.31496062992125984" footer="0.31496062992125984"/>
      <pageSetup paperSize="9" scale="55" orientation="landscape" r:id="rId27"/>
    </customSheetView>
    <customSheetView guid="{43EF499D-BC58-4720-8C2B-75B175473AF0}" scale="70" showPageBreaks="1">
      <pane xSplit="5" ySplit="4" topLeftCell="F114" activePane="bottomRight" state="frozen"/>
      <selection pane="bottomRight" activeCell="B118" sqref="B118"/>
      <pageMargins left="0.39370078740157483" right="0.39370078740157483" top="0.39370078740157483" bottom="0.39370078740157483" header="0.31496062992125984" footer="0.31496062992125984"/>
      <pageSetup paperSize="9" scale="55" orientation="landscape" r:id="rId28"/>
    </customSheetView>
    <customSheetView guid="{4E0D83F6-5920-42AF-A934-9127831F8C28}" scale="70" showPageBreaks="1" fitToPage="1" showAutoFilter="1">
      <pane xSplit="5" ySplit="4" topLeftCell="F136" activePane="bottomRight" state="frozen"/>
      <selection pane="bottomRight" activeCell="A133" sqref="A133"/>
      <rowBreaks count="3" manualBreakCount="3">
        <brk id="118" max="42" man="1"/>
        <brk id="132" max="16383" man="1"/>
        <brk id="142" max="16383" man="1"/>
      </rowBreaks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10" orientation="landscape" horizontalDpi="4294967295" verticalDpi="4294967295" r:id="rId29"/>
      <autoFilter ref="B1:B191"/>
    </customSheetView>
    <customSheetView guid="{1C6B5243-EE4B-4484-9439-335F8885CC7D}" scale="70" showPageBreaks="1">
      <pane xSplit="5" ySplit="4" topLeftCell="F46" activePane="bottomRight" state="frozen"/>
      <selection pane="bottomRight" activeCell="K57" sqref="K57"/>
      <pageMargins left="0.39370078740157483" right="0.39370078740157483" top="0.39370078740157483" bottom="0.39370078740157483" header="0.31496062992125984" footer="0.31496062992125984"/>
      <pageSetup paperSize="9" scale="55" orientation="landscape" r:id="rId30"/>
    </customSheetView>
    <customSheetView guid="{2E8A952D-E985-40E8-8EC5-ACD08050691F}" scale="50" showPageBreaks="1" fitToPage="1">
      <pane xSplit="5" ySplit="4" topLeftCell="F145" activePane="bottomRight" state="frozen"/>
      <selection pane="bottomRight" activeCell="R145" sqref="R145"/>
      <pageMargins left="0.39370078740157483" right="0.39370078740157483" top="0.39370078740157483" bottom="0.39370078740157483" header="0.31496062992125984" footer="0.31496062992125984"/>
      <pageSetup paperSize="9" scale="10" orientation="landscape" r:id="rId31"/>
    </customSheetView>
    <customSheetView guid="{79D52E91-91D3-4660-A5A1-F8E63BAE3AFD}" scale="70">
      <pane xSplit="5" ySplit="4" topLeftCell="F125" activePane="bottomRight" state="frozen"/>
      <selection pane="bottomRight" activeCell="I139" sqref="I139"/>
      <pageMargins left="0.39370078740157483" right="0.39370078740157483" top="0.39370078740157483" bottom="0.39370078740157483" header="0.31496062992125984" footer="0.31496062992125984"/>
      <pageSetup paperSize="9" scale="55" orientation="landscape" r:id="rId32"/>
    </customSheetView>
    <customSheetView guid="{0CCC334F-A139-4164-902F-4CBEBAD64F14}" scale="70" showPageBreaks="1" showAutoFilter="1">
      <pane xSplit="5" ySplit="4" topLeftCell="F132" activePane="bottomRight" state="frozen"/>
      <selection pane="bottomRight" activeCell="M136" sqref="M136"/>
      <pageMargins left="0.39370078740157483" right="0.39370078740157483" top="0.39370078740157483" bottom="0.39370078740157483" header="0.31496062992125984" footer="0.31496062992125984"/>
      <pageSetup paperSize="9" scale="50" orientation="landscape" r:id="rId33"/>
      <autoFilter ref="B1:B196"/>
    </customSheetView>
    <customSheetView guid="{A2E499A3-D96B-43B9-A753-1F5CA4D04F31}" showPageBreaks="1">
      <pane xSplit="5" ySplit="4" topLeftCell="F165" activePane="bottomRight" state="frozen"/>
      <selection pane="bottomRight" activeCell="F166" sqref="F166:M166"/>
      <pageMargins left="0.39370078740157483" right="0.39370078740157483" top="0.39370078740157483" bottom="0.39370078740157483" header="0.31496062992125984" footer="0.31496062992125984"/>
      <pageSetup paperSize="9" scale="55" orientation="landscape" r:id="rId34"/>
    </customSheetView>
    <customSheetView guid="{9CA57FEE-3225-43BE-8D88-A86E62ED5930}" scale="60" showPageBreaks="1" topLeftCell="B1">
      <pane ySplit="3" topLeftCell="A121" activePane="bottomLeft" state="frozen"/>
      <selection pane="bottomLeft" activeCell="O122" sqref="O122"/>
      <pageMargins left="0.39370078740157483" right="0.39370078740157483" top="0.39370078740157483" bottom="0.39370078740157483" header="0.31496062992125984" footer="0.31496062992125984"/>
      <pageSetup paperSize="9" scale="55" orientation="landscape" r:id="rId35"/>
    </customSheetView>
    <customSheetView guid="{DE2449A4-0B36-46BE-A370-9D37878605EC}" scale="60" showPageBreaks="1">
      <pane xSplit="5" ySplit="4" topLeftCell="J146" activePane="bottomRight" state="frozen"/>
      <selection pane="bottomRight" activeCell="R158" sqref="R158"/>
      <pageMargins left="0.39370078740157483" right="0.39370078740157483" top="0.39370078740157483" bottom="0.39370078740157483" header="0.31496062992125984" footer="0.31496062992125984"/>
      <pageSetup paperSize="9" scale="55" orientation="landscape" r:id="rId36"/>
    </customSheetView>
    <customSheetView guid="{3E0C6E8C-1A97-4E3B-87BA-F9EB1CE600FD}" scale="70" showPageBreaks="1" showAutoFilter="1">
      <pane xSplit="5" ySplit="4" topLeftCell="F101" activePane="bottomRight" state="frozen"/>
      <selection pane="bottomRight" activeCell="M106" sqref="M106"/>
      <pageMargins left="0.39370078740157483" right="0.39370078740157483" top="0.39370078740157483" bottom="0.39370078740157483" header="0.31496062992125984" footer="0.31496062992125984"/>
      <pageSetup paperSize="9" scale="50" orientation="landscape" r:id="rId37"/>
      <autoFilter ref="B1:B196"/>
    </customSheetView>
  </customSheetViews>
  <mergeCells count="20">
    <mergeCell ref="A21:R21"/>
    <mergeCell ref="A11:R11"/>
    <mergeCell ref="A5:R5"/>
    <mergeCell ref="A18:R18"/>
    <mergeCell ref="A1:R1"/>
    <mergeCell ref="U3:Z3"/>
    <mergeCell ref="AB3:AF3"/>
    <mergeCell ref="AH3:AL3"/>
    <mergeCell ref="A62:R62"/>
    <mergeCell ref="B2:B3"/>
    <mergeCell ref="A2:A3"/>
    <mergeCell ref="C2:C3"/>
    <mergeCell ref="D2:D3"/>
    <mergeCell ref="E2:E3"/>
    <mergeCell ref="F2:Q2"/>
    <mergeCell ref="A56:R56"/>
    <mergeCell ref="A45:R45"/>
    <mergeCell ref="A34:R34"/>
    <mergeCell ref="A28:A29"/>
    <mergeCell ref="R28:R29"/>
  </mergeCells>
  <pageMargins left="0.39370078740157483" right="0.39370078740157483" top="0.39370078740157483" bottom="0.39370078740157483" header="0.31496062992125984" footer="0.31496062992125984"/>
  <pageSetup paperSize="9" scale="55" orientation="landscape" r:id="rId38"/>
  <legacy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целевые показатели</vt:lpstr>
      <vt:lpstr>'все целевые показатели'!Заголовки_для_печати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Орехова Олеся Ришатовна</cp:lastModifiedBy>
  <cp:lastPrinted>2021-09-10T09:21:18Z</cp:lastPrinted>
  <dcterms:created xsi:type="dcterms:W3CDTF">2014-01-15T04:40:11Z</dcterms:created>
  <dcterms:modified xsi:type="dcterms:W3CDTF">2021-09-16T09:42:06Z</dcterms:modified>
</cp:coreProperties>
</file>