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91" i="1" l="1"/>
  <c r="C52" i="1"/>
  <c r="E74" i="1" l="1"/>
  <c r="C74" i="1"/>
  <c r="C29" i="1" l="1"/>
  <c r="E14" i="1" l="1"/>
  <c r="C14" i="1"/>
  <c r="E44" i="1" l="1"/>
  <c r="C44" i="1"/>
  <c r="E91" i="1" l="1"/>
  <c r="AD65" i="1" l="1"/>
  <c r="C68" i="1"/>
  <c r="C36" i="1"/>
  <c r="AE19" i="1" l="1"/>
  <c r="B91" i="1"/>
  <c r="I49" i="1"/>
  <c r="L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I50" i="1"/>
  <c r="J50" i="1"/>
  <c r="J49" i="1" s="1"/>
  <c r="K50" i="1"/>
  <c r="K49" i="1" s="1"/>
  <c r="L50" i="1"/>
  <c r="M50" i="1"/>
  <c r="M49" i="1" s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H49" i="1"/>
  <c r="H50" i="1"/>
  <c r="B44" i="1" l="1"/>
  <c r="B36" i="1"/>
  <c r="E29" i="1"/>
  <c r="I109" i="1" l="1"/>
  <c r="N109" i="1"/>
  <c r="O109" i="1"/>
  <c r="Q109" i="1"/>
  <c r="D112" i="1"/>
  <c r="D109" i="1" s="1"/>
  <c r="H112" i="1"/>
  <c r="H109" i="1" s="1"/>
  <c r="I112" i="1"/>
  <c r="J112" i="1"/>
  <c r="J109" i="1" s="1"/>
  <c r="K112" i="1"/>
  <c r="K109" i="1" s="1"/>
  <c r="L112" i="1"/>
  <c r="L109" i="1" s="1"/>
  <c r="M112" i="1"/>
  <c r="M109" i="1" s="1"/>
  <c r="N112" i="1"/>
  <c r="O112" i="1"/>
  <c r="P112" i="1"/>
  <c r="P109" i="1" s="1"/>
  <c r="Q112" i="1"/>
  <c r="R112" i="1"/>
  <c r="R109" i="1" s="1"/>
  <c r="S112" i="1"/>
  <c r="S109" i="1" s="1"/>
  <c r="T112" i="1"/>
  <c r="T109" i="1" s="1"/>
  <c r="U112" i="1"/>
  <c r="U109" i="1" s="1"/>
  <c r="V112" i="1"/>
  <c r="V109" i="1" s="1"/>
  <c r="W112" i="1"/>
  <c r="W109" i="1" s="1"/>
  <c r="X112" i="1"/>
  <c r="X109" i="1" s="1"/>
  <c r="Y112" i="1"/>
  <c r="Y109" i="1" s="1"/>
  <c r="Z112" i="1"/>
  <c r="Z109" i="1" s="1"/>
  <c r="AA112" i="1"/>
  <c r="AA109" i="1" s="1"/>
  <c r="AB112" i="1"/>
  <c r="AB109" i="1" s="1"/>
  <c r="AC112" i="1"/>
  <c r="AC109" i="1" s="1"/>
  <c r="AD112" i="1"/>
  <c r="AD109" i="1" s="1"/>
  <c r="AE112" i="1"/>
  <c r="AE109" i="1" s="1"/>
  <c r="O96" i="1" l="1"/>
  <c r="O95" i="1" s="1"/>
  <c r="P96" i="1"/>
  <c r="P95" i="1" s="1"/>
  <c r="Q96" i="1"/>
  <c r="Q95" i="1" s="1"/>
  <c r="R96" i="1"/>
  <c r="R95" i="1" s="1"/>
  <c r="S96" i="1"/>
  <c r="S95" i="1" s="1"/>
  <c r="T96" i="1"/>
  <c r="T95" i="1" s="1"/>
  <c r="U96" i="1"/>
  <c r="U95" i="1" s="1"/>
  <c r="V96" i="1"/>
  <c r="V95" i="1" s="1"/>
  <c r="W96" i="1"/>
  <c r="W95" i="1" s="1"/>
  <c r="X96" i="1"/>
  <c r="X95" i="1" s="1"/>
  <c r="Y96" i="1"/>
  <c r="Y95" i="1" s="1"/>
  <c r="Z96" i="1"/>
  <c r="Z95" i="1" s="1"/>
  <c r="AA96" i="1"/>
  <c r="AA95" i="1" s="1"/>
  <c r="AB96" i="1"/>
  <c r="AB95" i="1" s="1"/>
  <c r="AC96" i="1"/>
  <c r="AC95" i="1" s="1"/>
  <c r="AD96" i="1"/>
  <c r="AD95" i="1" s="1"/>
  <c r="AE96" i="1"/>
  <c r="AE95" i="1" s="1"/>
  <c r="N96" i="1"/>
  <c r="N95" i="1" s="1"/>
  <c r="C106" i="1"/>
  <c r="Q102" i="1"/>
  <c r="R102" i="1"/>
  <c r="S102" i="1"/>
  <c r="U102" i="1"/>
  <c r="Y102" i="1"/>
  <c r="AD102" i="1"/>
  <c r="I103" i="1"/>
  <c r="I102" i="1" s="1"/>
  <c r="J103" i="1"/>
  <c r="J102" i="1" s="1"/>
  <c r="K103" i="1"/>
  <c r="K102" i="1" s="1"/>
  <c r="L103" i="1"/>
  <c r="L102" i="1" s="1"/>
  <c r="M103" i="1"/>
  <c r="M102" i="1" s="1"/>
  <c r="N103" i="1"/>
  <c r="N102" i="1" s="1"/>
  <c r="O103" i="1"/>
  <c r="O102" i="1" s="1"/>
  <c r="P103" i="1"/>
  <c r="P102" i="1" s="1"/>
  <c r="Q103" i="1"/>
  <c r="R103" i="1"/>
  <c r="S103" i="1"/>
  <c r="T103" i="1"/>
  <c r="T102" i="1" s="1"/>
  <c r="U103" i="1"/>
  <c r="V103" i="1"/>
  <c r="V102" i="1" s="1"/>
  <c r="W103" i="1"/>
  <c r="W102" i="1" s="1"/>
  <c r="X103" i="1"/>
  <c r="X102" i="1" s="1"/>
  <c r="Y103" i="1"/>
  <c r="Z103" i="1"/>
  <c r="Z102" i="1" s="1"/>
  <c r="AA103" i="1"/>
  <c r="AA102" i="1" s="1"/>
  <c r="AB103" i="1"/>
  <c r="AB102" i="1" s="1"/>
  <c r="AC103" i="1"/>
  <c r="AC102" i="1" s="1"/>
  <c r="AD103" i="1"/>
  <c r="AE103" i="1"/>
  <c r="AE102" i="1" s="1"/>
  <c r="H103" i="1"/>
  <c r="H102" i="1" s="1"/>
  <c r="L71" i="1"/>
  <c r="N71" i="1"/>
  <c r="O71" i="1"/>
  <c r="P71" i="1"/>
  <c r="Q71" i="1"/>
  <c r="Z71" i="1"/>
  <c r="AA71" i="1"/>
  <c r="AB71" i="1"/>
  <c r="AC71" i="1"/>
  <c r="AD71" i="1"/>
  <c r="I72" i="1"/>
  <c r="I71" i="1" s="1"/>
  <c r="J72" i="1"/>
  <c r="J71" i="1" s="1"/>
  <c r="K72" i="1"/>
  <c r="K71" i="1" s="1"/>
  <c r="L72" i="1"/>
  <c r="M72" i="1"/>
  <c r="M71" i="1" s="1"/>
  <c r="N72" i="1"/>
  <c r="O72" i="1"/>
  <c r="P72" i="1"/>
  <c r="Q72" i="1"/>
  <c r="R72" i="1"/>
  <c r="R71" i="1" s="1"/>
  <c r="S72" i="1"/>
  <c r="S71" i="1" s="1"/>
  <c r="T72" i="1"/>
  <c r="T71" i="1" s="1"/>
  <c r="U72" i="1"/>
  <c r="U71" i="1" s="1"/>
  <c r="V72" i="1"/>
  <c r="V71" i="1" s="1"/>
  <c r="W72" i="1"/>
  <c r="W71" i="1" s="1"/>
  <c r="X72" i="1"/>
  <c r="X71" i="1" s="1"/>
  <c r="Y72" i="1"/>
  <c r="Y71" i="1" s="1"/>
  <c r="Z72" i="1"/>
  <c r="AA72" i="1"/>
  <c r="AB72" i="1"/>
  <c r="AC72" i="1"/>
  <c r="AD72" i="1"/>
  <c r="AE72" i="1"/>
  <c r="AE71" i="1" s="1"/>
  <c r="H72" i="1"/>
  <c r="H71" i="1" s="1"/>
  <c r="T64" i="1"/>
  <c r="U64" i="1"/>
  <c r="O65" i="1"/>
  <c r="O64" i="1" s="1"/>
  <c r="P65" i="1"/>
  <c r="P64" i="1" s="1"/>
  <c r="Q65" i="1"/>
  <c r="Q64" i="1" s="1"/>
  <c r="R65" i="1"/>
  <c r="R64" i="1" s="1"/>
  <c r="S65" i="1"/>
  <c r="S64" i="1" s="1"/>
  <c r="T65" i="1"/>
  <c r="U65" i="1"/>
  <c r="V65" i="1"/>
  <c r="V64" i="1" s="1"/>
  <c r="W65" i="1"/>
  <c r="W64" i="1" s="1"/>
  <c r="X65" i="1"/>
  <c r="X64" i="1" s="1"/>
  <c r="Y65" i="1"/>
  <c r="Y64" i="1" s="1"/>
  <c r="Z65" i="1"/>
  <c r="Z64" i="1" s="1"/>
  <c r="AA65" i="1"/>
  <c r="AA64" i="1" s="1"/>
  <c r="AB65" i="1"/>
  <c r="AB64" i="1" s="1"/>
  <c r="AC65" i="1"/>
  <c r="AC64" i="1" s="1"/>
  <c r="AD64" i="1"/>
  <c r="AE65" i="1"/>
  <c r="AE64" i="1" s="1"/>
  <c r="N65" i="1"/>
  <c r="N64" i="1" s="1"/>
  <c r="H41" i="1"/>
  <c r="I41" i="1"/>
  <c r="J41" i="1"/>
  <c r="U41" i="1"/>
  <c r="W41" i="1"/>
  <c r="Z41" i="1"/>
  <c r="D42" i="1"/>
  <c r="D41" i="1" s="1"/>
  <c r="E42" i="1"/>
  <c r="E41" i="1" s="1"/>
  <c r="H42" i="1"/>
  <c r="I42" i="1"/>
  <c r="J42" i="1"/>
  <c r="K42" i="1"/>
  <c r="K41" i="1" s="1"/>
  <c r="L42" i="1"/>
  <c r="L41" i="1" s="1"/>
  <c r="M42" i="1"/>
  <c r="M41" i="1" s="1"/>
  <c r="N42" i="1"/>
  <c r="N41" i="1" s="1"/>
  <c r="O42" i="1"/>
  <c r="O41" i="1" s="1"/>
  <c r="P42" i="1"/>
  <c r="P41" i="1" s="1"/>
  <c r="Q42" i="1"/>
  <c r="Q41" i="1" s="1"/>
  <c r="R42" i="1"/>
  <c r="R41" i="1" s="1"/>
  <c r="S42" i="1"/>
  <c r="S41" i="1" s="1"/>
  <c r="T42" i="1"/>
  <c r="T41" i="1" s="1"/>
  <c r="U42" i="1"/>
  <c r="V42" i="1"/>
  <c r="V41" i="1" s="1"/>
  <c r="W42" i="1"/>
  <c r="X42" i="1"/>
  <c r="X41" i="1" s="1"/>
  <c r="Y42" i="1"/>
  <c r="Y41" i="1" s="1"/>
  <c r="Z42" i="1"/>
  <c r="AA42" i="1"/>
  <c r="AA41" i="1" s="1"/>
  <c r="AB42" i="1"/>
  <c r="AB41" i="1" s="1"/>
  <c r="AC42" i="1"/>
  <c r="AC41" i="1" s="1"/>
  <c r="AD42" i="1"/>
  <c r="AD41" i="1" s="1"/>
  <c r="AE42" i="1"/>
  <c r="AE41" i="1" s="1"/>
  <c r="J33" i="1"/>
  <c r="T33" i="1"/>
  <c r="V33" i="1"/>
  <c r="X33" i="1"/>
  <c r="Z33" i="1"/>
  <c r="AA33" i="1"/>
  <c r="I34" i="1"/>
  <c r="I33" i="1" s="1"/>
  <c r="J34" i="1"/>
  <c r="K34" i="1"/>
  <c r="K33" i="1" s="1"/>
  <c r="L34" i="1"/>
  <c r="L33" i="1" s="1"/>
  <c r="M34" i="1"/>
  <c r="M33" i="1" s="1"/>
  <c r="N34" i="1"/>
  <c r="N33" i="1" s="1"/>
  <c r="O34" i="1"/>
  <c r="O33" i="1" s="1"/>
  <c r="P34" i="1"/>
  <c r="P33" i="1" s="1"/>
  <c r="Q34" i="1"/>
  <c r="Q33" i="1" s="1"/>
  <c r="R34" i="1"/>
  <c r="R33" i="1" s="1"/>
  <c r="S34" i="1"/>
  <c r="S33" i="1" s="1"/>
  <c r="T34" i="1"/>
  <c r="U34" i="1"/>
  <c r="U33" i="1" s="1"/>
  <c r="V34" i="1"/>
  <c r="W34" i="1"/>
  <c r="W33" i="1" s="1"/>
  <c r="X34" i="1"/>
  <c r="Y34" i="1"/>
  <c r="Y33" i="1" s="1"/>
  <c r="Z34" i="1"/>
  <c r="AA34" i="1"/>
  <c r="AB34" i="1"/>
  <c r="AB33" i="1" s="1"/>
  <c r="AC34" i="1"/>
  <c r="AC33" i="1" s="1"/>
  <c r="AD34" i="1"/>
  <c r="AD33" i="1" s="1"/>
  <c r="AE34" i="1"/>
  <c r="AE33" i="1" s="1"/>
  <c r="H34" i="1"/>
  <c r="H33" i="1" s="1"/>
  <c r="D34" i="1"/>
  <c r="D33" i="1" s="1"/>
  <c r="N26" i="1"/>
  <c r="O26" i="1"/>
  <c r="P26" i="1"/>
  <c r="Q26" i="1"/>
  <c r="R26" i="1"/>
  <c r="D27" i="1"/>
  <c r="D26" i="1" s="1"/>
  <c r="H27" i="1"/>
  <c r="H26" i="1" s="1"/>
  <c r="I27" i="1"/>
  <c r="I26" i="1" s="1"/>
  <c r="J27" i="1"/>
  <c r="J26" i="1" s="1"/>
  <c r="K27" i="1"/>
  <c r="K26" i="1" s="1"/>
  <c r="L27" i="1"/>
  <c r="L26" i="1" s="1"/>
  <c r="M27" i="1"/>
  <c r="M26" i="1" s="1"/>
  <c r="N27" i="1"/>
  <c r="O27" i="1"/>
  <c r="P27" i="1"/>
  <c r="Q27" i="1"/>
  <c r="R27" i="1"/>
  <c r="S27" i="1"/>
  <c r="S26" i="1" s="1"/>
  <c r="T27" i="1"/>
  <c r="T26" i="1" s="1"/>
  <c r="U27" i="1"/>
  <c r="U26" i="1" s="1"/>
  <c r="V27" i="1"/>
  <c r="V26" i="1" s="1"/>
  <c r="W27" i="1"/>
  <c r="W26" i="1" s="1"/>
  <c r="X27" i="1"/>
  <c r="X26" i="1" s="1"/>
  <c r="Y27" i="1"/>
  <c r="Y26" i="1" s="1"/>
  <c r="Z27" i="1"/>
  <c r="Z26" i="1" s="1"/>
  <c r="AA27" i="1"/>
  <c r="AA26" i="1" s="1"/>
  <c r="AB27" i="1"/>
  <c r="AB26" i="1" s="1"/>
  <c r="AC27" i="1"/>
  <c r="AC26" i="1" s="1"/>
  <c r="AD27" i="1"/>
  <c r="AD26" i="1" s="1"/>
  <c r="AE27" i="1"/>
  <c r="AE26" i="1" s="1"/>
  <c r="C27" i="1"/>
  <c r="C26" i="1" s="1"/>
  <c r="K11" i="1"/>
  <c r="M11" i="1"/>
  <c r="K12" i="1"/>
  <c r="L12" i="1"/>
  <c r="L11" i="1" s="1"/>
  <c r="M12" i="1"/>
  <c r="N12" i="1"/>
  <c r="N11" i="1" s="1"/>
  <c r="O12" i="1"/>
  <c r="O11" i="1" s="1"/>
  <c r="P12" i="1"/>
  <c r="P11" i="1" s="1"/>
  <c r="Q12" i="1"/>
  <c r="Q11" i="1" s="1"/>
  <c r="R12" i="1"/>
  <c r="R11" i="1" s="1"/>
  <c r="S12" i="1"/>
  <c r="S11" i="1" s="1"/>
  <c r="T12" i="1"/>
  <c r="T11" i="1" s="1"/>
  <c r="U12" i="1"/>
  <c r="U11" i="1" s="1"/>
  <c r="V12" i="1"/>
  <c r="V11" i="1" s="1"/>
  <c r="W12" i="1"/>
  <c r="W11" i="1" s="1"/>
  <c r="X12" i="1"/>
  <c r="X11" i="1" s="1"/>
  <c r="Y12" i="1"/>
  <c r="Y11" i="1" s="1"/>
  <c r="Z12" i="1"/>
  <c r="Z11" i="1" s="1"/>
  <c r="AA12" i="1"/>
  <c r="AA11" i="1" s="1"/>
  <c r="AB12" i="1"/>
  <c r="AB11" i="1" s="1"/>
  <c r="AC12" i="1"/>
  <c r="AC11" i="1" s="1"/>
  <c r="AD12" i="1"/>
  <c r="AD11" i="1" s="1"/>
  <c r="AE12" i="1"/>
  <c r="AE11" i="1" s="1"/>
  <c r="J12" i="1"/>
  <c r="J11" i="1" s="1"/>
  <c r="E106" i="1" l="1"/>
  <c r="E112" i="1"/>
  <c r="E109" i="1" s="1"/>
  <c r="B52" i="1"/>
  <c r="E52" i="1"/>
  <c r="E27" i="1" l="1"/>
  <c r="E26" i="1" s="1"/>
  <c r="B29" i="1"/>
  <c r="B27" i="1" l="1"/>
  <c r="B26" i="1" s="1"/>
  <c r="B22" i="1"/>
  <c r="E68" i="1"/>
  <c r="B67" i="1"/>
  <c r="B112" i="1" l="1"/>
  <c r="C112" i="1"/>
  <c r="C109" i="1" s="1"/>
  <c r="B74" i="1"/>
  <c r="E36" i="1" l="1"/>
  <c r="E34" i="1" s="1"/>
  <c r="E33" i="1" s="1"/>
  <c r="B14" i="1" l="1"/>
  <c r="B68" i="1" l="1"/>
  <c r="C66" i="1"/>
  <c r="B72" i="1"/>
  <c r="B71" i="1" s="1"/>
  <c r="C72" i="1"/>
  <c r="C71" i="1" s="1"/>
  <c r="D72" i="1"/>
  <c r="D71" i="1" s="1"/>
  <c r="M79" i="1" l="1"/>
  <c r="M123" i="1" s="1"/>
  <c r="M81" i="1"/>
  <c r="L79" i="1"/>
  <c r="L123" i="1" s="1"/>
  <c r="L81" i="1"/>
  <c r="K79" i="1"/>
  <c r="K123" i="1" s="1"/>
  <c r="K81" i="1"/>
  <c r="J79" i="1"/>
  <c r="J123" i="1" s="1"/>
  <c r="J81" i="1"/>
  <c r="I79" i="1"/>
  <c r="I123" i="1" s="1"/>
  <c r="I81" i="1"/>
  <c r="H79" i="1"/>
  <c r="H123" i="1" s="1"/>
  <c r="H81" i="1"/>
  <c r="AE122" i="1"/>
  <c r="D50" i="1"/>
  <c r="D49" i="1" s="1"/>
  <c r="E50" i="1"/>
  <c r="E49" i="1" s="1"/>
  <c r="C50" i="1"/>
  <c r="C49" i="1" s="1"/>
  <c r="B50" i="1"/>
  <c r="B49" i="1" s="1"/>
  <c r="AD59" i="1"/>
  <c r="AD79" i="1" s="1"/>
  <c r="AD123" i="1" s="1"/>
  <c r="AD60" i="1"/>
  <c r="AD61" i="1"/>
  <c r="AD81" i="1" s="1"/>
  <c r="AC59" i="1"/>
  <c r="AC79" i="1" s="1"/>
  <c r="AC123" i="1" s="1"/>
  <c r="AC60" i="1"/>
  <c r="AC61" i="1"/>
  <c r="AC81" i="1" s="1"/>
  <c r="AB59" i="1"/>
  <c r="AB79" i="1" s="1"/>
  <c r="AB123" i="1" s="1"/>
  <c r="AB60" i="1"/>
  <c r="AB61" i="1"/>
  <c r="AB81" i="1" s="1"/>
  <c r="AA59" i="1"/>
  <c r="AA60" i="1"/>
  <c r="AA61" i="1"/>
  <c r="AA81" i="1" s="1"/>
  <c r="Z59" i="1"/>
  <c r="Z79" i="1" s="1"/>
  <c r="Z60" i="1"/>
  <c r="Z61" i="1"/>
  <c r="Z81" i="1" s="1"/>
  <c r="Y59" i="1"/>
  <c r="Y60" i="1"/>
  <c r="Y61" i="1"/>
  <c r="Y81" i="1" s="1"/>
  <c r="X57" i="1"/>
  <c r="X59" i="1"/>
  <c r="X79" i="1" s="1"/>
  <c r="X60" i="1"/>
  <c r="X61" i="1"/>
  <c r="X81" i="1" s="1"/>
  <c r="W59" i="1"/>
  <c r="W79" i="1" s="1"/>
  <c r="W60" i="1"/>
  <c r="W61" i="1"/>
  <c r="W81" i="1" s="1"/>
  <c r="V59" i="1"/>
  <c r="V79" i="1" s="1"/>
  <c r="V60" i="1"/>
  <c r="V61" i="1"/>
  <c r="V81" i="1" s="1"/>
  <c r="U60" i="1"/>
  <c r="U61" i="1"/>
  <c r="U81" i="1" s="1"/>
  <c r="T61" i="1"/>
  <c r="T81" i="1" s="1"/>
  <c r="Q61" i="1"/>
  <c r="Q81" i="1" s="1"/>
  <c r="Q125" i="1" s="1"/>
  <c r="U59" i="1"/>
  <c r="U79" i="1" s="1"/>
  <c r="T59" i="1"/>
  <c r="N59" i="1"/>
  <c r="N79" i="1" s="1"/>
  <c r="N123" i="1" s="1"/>
  <c r="O59" i="1"/>
  <c r="O79" i="1" s="1"/>
  <c r="O123" i="1" s="1"/>
  <c r="P59" i="1"/>
  <c r="P79" i="1" s="1"/>
  <c r="P123" i="1" s="1"/>
  <c r="Q59" i="1"/>
  <c r="Q79" i="1" s="1"/>
  <c r="Q123" i="1" s="1"/>
  <c r="R59" i="1"/>
  <c r="R79" i="1" s="1"/>
  <c r="S59" i="1"/>
  <c r="T60" i="1"/>
  <c r="S60" i="1"/>
  <c r="S61" i="1"/>
  <c r="S81" i="1" s="1"/>
  <c r="R60" i="1"/>
  <c r="R61" i="1"/>
  <c r="R81" i="1" s="1"/>
  <c r="N60" i="1"/>
  <c r="N61" i="1"/>
  <c r="N81" i="1" s="1"/>
  <c r="O60" i="1"/>
  <c r="O61" i="1"/>
  <c r="O81" i="1" s="1"/>
  <c r="P60" i="1"/>
  <c r="P61" i="1"/>
  <c r="Q60" i="1"/>
  <c r="E61" i="1"/>
  <c r="E81" i="1" s="1"/>
  <c r="D79" i="1"/>
  <c r="D123" i="1" s="1"/>
  <c r="D60" i="1"/>
  <c r="D61" i="1"/>
  <c r="C59" i="1"/>
  <c r="C79" i="1" s="1"/>
  <c r="C60" i="1"/>
  <c r="C61" i="1"/>
  <c r="C81" i="1" s="1"/>
  <c r="B60" i="1"/>
  <c r="B80" i="1" s="1"/>
  <c r="B61" i="1"/>
  <c r="B81" i="1" s="1"/>
  <c r="B20" i="1"/>
  <c r="B19" i="1" s="1"/>
  <c r="AE22" i="1"/>
  <c r="AE20" i="1" s="1"/>
  <c r="AE8" i="1" s="1"/>
  <c r="AD22" i="1"/>
  <c r="AD20" i="1" s="1"/>
  <c r="AD19" i="1" s="1"/>
  <c r="AC22" i="1"/>
  <c r="AC20" i="1" s="1"/>
  <c r="AC19" i="1" s="1"/>
  <c r="AB22" i="1"/>
  <c r="AB20" i="1" s="1"/>
  <c r="AB19" i="1" s="1"/>
  <c r="AA22" i="1"/>
  <c r="AA20" i="1" s="1"/>
  <c r="AA19" i="1" s="1"/>
  <c r="Z22" i="1"/>
  <c r="Z20" i="1" s="1"/>
  <c r="Z19" i="1" s="1"/>
  <c r="Y22" i="1"/>
  <c r="Y20" i="1" s="1"/>
  <c r="Y19" i="1" s="1"/>
  <c r="X22" i="1"/>
  <c r="X20" i="1" s="1"/>
  <c r="X19" i="1" s="1"/>
  <c r="X8" i="1" s="1"/>
  <c r="W22" i="1"/>
  <c r="W20" i="1" s="1"/>
  <c r="W19" i="1" s="1"/>
  <c r="V22" i="1"/>
  <c r="V20" i="1" s="1"/>
  <c r="V19" i="1" s="1"/>
  <c r="U22" i="1"/>
  <c r="U20" i="1" s="1"/>
  <c r="U19" i="1" s="1"/>
  <c r="T22" i="1"/>
  <c r="T20" i="1" s="1"/>
  <c r="T19" i="1" s="1"/>
  <c r="T8" i="1" s="1"/>
  <c r="S22" i="1"/>
  <c r="S20" i="1" s="1"/>
  <c r="S19" i="1" s="1"/>
  <c r="R22" i="1"/>
  <c r="R20" i="1" s="1"/>
  <c r="R19" i="1" s="1"/>
  <c r="R8" i="1" s="1"/>
  <c r="Q22" i="1"/>
  <c r="P22" i="1"/>
  <c r="P20" i="1" s="1"/>
  <c r="P19" i="1" s="1"/>
  <c r="O22" i="1"/>
  <c r="O20" i="1" s="1"/>
  <c r="O19" i="1" s="1"/>
  <c r="N22" i="1"/>
  <c r="N20" i="1" s="1"/>
  <c r="N19" i="1" s="1"/>
  <c r="M22" i="1"/>
  <c r="M80" i="1" s="1"/>
  <c r="M124" i="1" s="1"/>
  <c r="L22" i="1"/>
  <c r="L20" i="1" s="1"/>
  <c r="L19" i="1" s="1"/>
  <c r="L8" i="1" s="1"/>
  <c r="K22" i="1"/>
  <c r="K80" i="1" s="1"/>
  <c r="J22" i="1"/>
  <c r="J20" i="1" s="1"/>
  <c r="J19" i="1" s="1"/>
  <c r="J8" i="1" s="1"/>
  <c r="I22" i="1"/>
  <c r="I80" i="1" s="1"/>
  <c r="I124" i="1" s="1"/>
  <c r="H22" i="1"/>
  <c r="H80" i="1" s="1"/>
  <c r="D22" i="1"/>
  <c r="D20" i="1" s="1"/>
  <c r="D19" i="1" s="1"/>
  <c r="AB80" i="1" l="1"/>
  <c r="AB124" i="1" s="1"/>
  <c r="D81" i="1"/>
  <c r="D58" i="1"/>
  <c r="D57" i="1" s="1"/>
  <c r="U58" i="1"/>
  <c r="U57" i="1" s="1"/>
  <c r="Q58" i="1"/>
  <c r="Q57" i="1" s="1"/>
  <c r="N58" i="1"/>
  <c r="N57" i="1" s="1"/>
  <c r="N8" i="1"/>
  <c r="Q80" i="1"/>
  <c r="Q124" i="1" s="1"/>
  <c r="Q122" i="1" s="1"/>
  <c r="S58" i="1"/>
  <c r="S57" i="1" s="1"/>
  <c r="S8" i="1" s="1"/>
  <c r="T58" i="1"/>
  <c r="U8" i="1"/>
  <c r="M20" i="1"/>
  <c r="M19" i="1" s="1"/>
  <c r="M8" i="1" s="1"/>
  <c r="W80" i="1"/>
  <c r="W124" i="1" s="1"/>
  <c r="Q20" i="1"/>
  <c r="Q19" i="1" s="1"/>
  <c r="O80" i="1"/>
  <c r="O124" i="1" s="1"/>
  <c r="I20" i="1"/>
  <c r="I19" i="1" s="1"/>
  <c r="I8" i="1" s="1"/>
  <c r="AD80" i="1"/>
  <c r="AD124" i="1" s="1"/>
  <c r="H124" i="1"/>
  <c r="H78" i="1"/>
  <c r="K124" i="1"/>
  <c r="K78" i="1"/>
  <c r="G74" i="1"/>
  <c r="G72" i="1" s="1"/>
  <c r="G71" i="1" s="1"/>
  <c r="E72" i="1"/>
  <c r="E71" i="1" s="1"/>
  <c r="F74" i="1"/>
  <c r="F72" i="1" s="1"/>
  <c r="F71" i="1" s="1"/>
  <c r="E60" i="1"/>
  <c r="G60" i="1" s="1"/>
  <c r="P81" i="1"/>
  <c r="P58" i="1"/>
  <c r="P57" i="1" s="1"/>
  <c r="P8" i="1" s="1"/>
  <c r="O58" i="1"/>
  <c r="O57" i="1" s="1"/>
  <c r="O8" i="1" s="1"/>
  <c r="R80" i="1"/>
  <c r="R124" i="1" s="1"/>
  <c r="R58" i="1"/>
  <c r="W58" i="1"/>
  <c r="W57" i="1" s="1"/>
  <c r="W8" i="1" s="1"/>
  <c r="Z80" i="1"/>
  <c r="Z124" i="1" s="1"/>
  <c r="Z58" i="1"/>
  <c r="Z57" i="1" s="1"/>
  <c r="Z8" i="1" s="1"/>
  <c r="AB58" i="1"/>
  <c r="AB57" i="1" s="1"/>
  <c r="AB8" i="1" s="1"/>
  <c r="N80" i="1"/>
  <c r="N124" i="1" s="1"/>
  <c r="P80" i="1"/>
  <c r="P124" i="1" s="1"/>
  <c r="R123" i="1"/>
  <c r="T79" i="1"/>
  <c r="V123" i="1"/>
  <c r="X123" i="1"/>
  <c r="Z123" i="1"/>
  <c r="AB78" i="1"/>
  <c r="J125" i="1"/>
  <c r="N125" i="1"/>
  <c r="H20" i="1"/>
  <c r="H19" i="1" s="1"/>
  <c r="H8" i="1" s="1"/>
  <c r="K20" i="1"/>
  <c r="K19" i="1" s="1"/>
  <c r="K8" i="1" s="1"/>
  <c r="G81" i="1"/>
  <c r="F81" i="1"/>
  <c r="F61" i="1"/>
  <c r="T80" i="1"/>
  <c r="T124" i="1" s="1"/>
  <c r="V58" i="1"/>
  <c r="V57" i="1" s="1"/>
  <c r="V8" i="1" s="1"/>
  <c r="Y58" i="1"/>
  <c r="Y57" i="1" s="1"/>
  <c r="Y8" i="1" s="1"/>
  <c r="AA58" i="1"/>
  <c r="AA57" i="1" s="1"/>
  <c r="AA8" i="1" s="1"/>
  <c r="AD58" i="1"/>
  <c r="AD57" i="1" s="1"/>
  <c r="AD8" i="1" s="1"/>
  <c r="I125" i="1"/>
  <c r="I122" i="1" s="1"/>
  <c r="K125" i="1"/>
  <c r="M125" i="1"/>
  <c r="O125" i="1"/>
  <c r="P125" i="1"/>
  <c r="S125" i="1"/>
  <c r="U125" i="1"/>
  <c r="W125" i="1"/>
  <c r="Y125" i="1"/>
  <c r="AA125" i="1"/>
  <c r="G52" i="1"/>
  <c r="G50" i="1" s="1"/>
  <c r="G49" i="1" s="1"/>
  <c r="F52" i="1"/>
  <c r="F50" i="1" s="1"/>
  <c r="F49" i="1" s="1"/>
  <c r="I78" i="1"/>
  <c r="J80" i="1"/>
  <c r="L80" i="1"/>
  <c r="M122" i="1"/>
  <c r="M78" i="1"/>
  <c r="S79" i="1"/>
  <c r="U123" i="1"/>
  <c r="W123" i="1"/>
  <c r="Y79" i="1"/>
  <c r="AA79" i="1"/>
  <c r="AA123" i="1" s="1"/>
  <c r="AD125" i="1"/>
  <c r="D80" i="1"/>
  <c r="D124" i="1" s="1"/>
  <c r="G61" i="1"/>
  <c r="S80" i="1"/>
  <c r="S124" i="1" s="1"/>
  <c r="U80" i="1"/>
  <c r="U124" i="1" s="1"/>
  <c r="V80" i="1"/>
  <c r="V124" i="1" s="1"/>
  <c r="X80" i="1"/>
  <c r="X124" i="1" s="1"/>
  <c r="Y80" i="1"/>
  <c r="Y124" i="1" s="1"/>
  <c r="AA80" i="1"/>
  <c r="AA124" i="1" s="1"/>
  <c r="AC58" i="1"/>
  <c r="AC57" i="1" s="1"/>
  <c r="AC8" i="1" s="1"/>
  <c r="AC80" i="1"/>
  <c r="AC124" i="1" s="1"/>
  <c r="C58" i="1"/>
  <c r="C57" i="1" s="1"/>
  <c r="G91" i="1"/>
  <c r="D88" i="1"/>
  <c r="D87" i="1" s="1"/>
  <c r="C88" i="1"/>
  <c r="C87" i="1" s="1"/>
  <c r="B88" i="1"/>
  <c r="B87" i="1" s="1"/>
  <c r="D99" i="1"/>
  <c r="C103" i="1"/>
  <c r="C102" i="1" s="1"/>
  <c r="D103" i="1"/>
  <c r="D102" i="1" s="1"/>
  <c r="E99" i="1"/>
  <c r="C99" i="1"/>
  <c r="B106" i="1"/>
  <c r="B103" i="1" s="1"/>
  <c r="B102" i="1" s="1"/>
  <c r="G106" i="1"/>
  <c r="F106" i="1"/>
  <c r="G88" i="1" l="1"/>
  <c r="G87" i="1" s="1"/>
  <c r="G112" i="1"/>
  <c r="G109" i="1" s="1"/>
  <c r="Q78" i="1"/>
  <c r="N78" i="1"/>
  <c r="Q8" i="1"/>
  <c r="P122" i="1"/>
  <c r="N122" i="1"/>
  <c r="F103" i="1"/>
  <c r="F102" i="1" s="1"/>
  <c r="F99" i="1"/>
  <c r="G103" i="1"/>
  <c r="G102" i="1" s="1"/>
  <c r="G99" i="1"/>
  <c r="P78" i="1"/>
  <c r="W78" i="1"/>
  <c r="Z78" i="1"/>
  <c r="R78" i="1"/>
  <c r="X78" i="1"/>
  <c r="O78" i="1"/>
  <c r="AD122" i="1"/>
  <c r="AA122" i="1"/>
  <c r="U122" i="1"/>
  <c r="O122" i="1"/>
  <c r="D78" i="1"/>
  <c r="E96" i="1"/>
  <c r="E95" i="1" s="1"/>
  <c r="C96" i="1"/>
  <c r="C95" i="1" s="1"/>
  <c r="B99" i="1"/>
  <c r="F91" i="1"/>
  <c r="AC125" i="1"/>
  <c r="AC122" i="1" s="1"/>
  <c r="H125" i="1"/>
  <c r="S78" i="1"/>
  <c r="S123" i="1"/>
  <c r="S122" i="1" s="1"/>
  <c r="J124" i="1"/>
  <c r="J78" i="1"/>
  <c r="V78" i="1"/>
  <c r="E103" i="1"/>
  <c r="D96" i="1"/>
  <c r="D95" i="1" s="1"/>
  <c r="E88" i="1"/>
  <c r="E87" i="1" s="1"/>
  <c r="F60" i="1"/>
  <c r="L125" i="1"/>
  <c r="AC78" i="1"/>
  <c r="Y123" i="1"/>
  <c r="Y78" i="1"/>
  <c r="W122" i="1"/>
  <c r="U78" i="1"/>
  <c r="L124" i="1"/>
  <c r="L78" i="1"/>
  <c r="AB125" i="1"/>
  <c r="AB122" i="1" s="1"/>
  <c r="Z125" i="1"/>
  <c r="Z122" i="1" s="1"/>
  <c r="X125" i="1"/>
  <c r="X122" i="1" s="1"/>
  <c r="V125" i="1"/>
  <c r="V122" i="1" s="1"/>
  <c r="T125" i="1"/>
  <c r="R125" i="1"/>
  <c r="R122" i="1" s="1"/>
  <c r="T123" i="1"/>
  <c r="T78" i="1"/>
  <c r="D125" i="1"/>
  <c r="D122" i="1" s="1"/>
  <c r="K122" i="1"/>
  <c r="E124" i="1"/>
  <c r="E125" i="1" l="1"/>
  <c r="F88" i="1"/>
  <c r="F87" i="1" s="1"/>
  <c r="F112" i="1"/>
  <c r="F109" i="1" s="1"/>
  <c r="J122" i="1"/>
  <c r="C124" i="1"/>
  <c r="G124" i="1" s="1"/>
  <c r="B124" i="1"/>
  <c r="B109" i="1"/>
  <c r="B96" i="1"/>
  <c r="B95" i="1" s="1"/>
  <c r="C123" i="1"/>
  <c r="T122" i="1"/>
  <c r="B123" i="1"/>
  <c r="L122" i="1"/>
  <c r="E123" i="1"/>
  <c r="E122" i="1" s="1"/>
  <c r="Y122" i="1"/>
  <c r="C125" i="1"/>
  <c r="G125" i="1" s="1"/>
  <c r="B125" i="1"/>
  <c r="F125" i="1" s="1"/>
  <c r="H122" i="1"/>
  <c r="D65" i="1"/>
  <c r="D64" i="1" s="1"/>
  <c r="E66" i="1"/>
  <c r="E59" i="1" s="1"/>
  <c r="B66" i="1"/>
  <c r="B59" i="1" l="1"/>
  <c r="B122" i="1"/>
  <c r="F122" i="1" s="1"/>
  <c r="C122" i="1"/>
  <c r="G122" i="1" s="1"/>
  <c r="B65" i="1"/>
  <c r="B64" i="1" s="1"/>
  <c r="E79" i="1"/>
  <c r="E58" i="1"/>
  <c r="F124" i="1"/>
  <c r="E65" i="1"/>
  <c r="C65" i="1"/>
  <c r="C64" i="1" s="1"/>
  <c r="F68" i="1"/>
  <c r="C42" i="1"/>
  <c r="C41" i="1" s="1"/>
  <c r="B42" i="1"/>
  <c r="B41" i="1" s="1"/>
  <c r="B34" i="1"/>
  <c r="B33" i="1" s="1"/>
  <c r="F36" i="1"/>
  <c r="F34" i="1" s="1"/>
  <c r="F33" i="1" s="1"/>
  <c r="F65" i="1" l="1"/>
  <c r="F64" i="1" s="1"/>
  <c r="G36" i="1"/>
  <c r="G34" i="1" s="1"/>
  <c r="G33" i="1" s="1"/>
  <c r="C22" i="1"/>
  <c r="C20" i="1" s="1"/>
  <c r="C19" i="1" s="1"/>
  <c r="G44" i="1"/>
  <c r="G42" i="1" s="1"/>
  <c r="G41" i="1" s="1"/>
  <c r="E57" i="1"/>
  <c r="G58" i="1"/>
  <c r="G57" i="1" s="1"/>
  <c r="G79" i="1"/>
  <c r="B79" i="1"/>
  <c r="F79" i="1" s="1"/>
  <c r="B58" i="1"/>
  <c r="B57" i="1" s="1"/>
  <c r="C34" i="1"/>
  <c r="C33" i="1" s="1"/>
  <c r="F44" i="1"/>
  <c r="F42" i="1" s="1"/>
  <c r="F41" i="1" s="1"/>
  <c r="G59" i="1"/>
  <c r="E64" i="1"/>
  <c r="B78" i="1" l="1"/>
  <c r="F58" i="1"/>
  <c r="F57" i="1"/>
  <c r="E22" i="1"/>
  <c r="D12" i="1"/>
  <c r="D11" i="1" s="1"/>
  <c r="D8" i="1" s="1"/>
  <c r="B12" i="1"/>
  <c r="B11" i="1" s="1"/>
  <c r="B8" i="1" s="1"/>
  <c r="F14" i="1"/>
  <c r="F12" i="1" s="1"/>
  <c r="F11" i="1" s="1"/>
  <c r="C80" i="1"/>
  <c r="C78" i="1" s="1"/>
  <c r="E80" i="1" l="1"/>
  <c r="E78" i="1" s="1"/>
  <c r="F78" i="1" s="1"/>
  <c r="E12" i="1"/>
  <c r="E11" i="1" s="1"/>
  <c r="G14" i="1"/>
  <c r="G12" i="1" s="1"/>
  <c r="G11" i="1" s="1"/>
  <c r="C12" i="1"/>
  <c r="C11" i="1" s="1"/>
  <c r="C8" i="1" s="1"/>
  <c r="G22" i="1"/>
  <c r="G20" i="1" s="1"/>
  <c r="G19" i="1" s="1"/>
  <c r="F22" i="1"/>
  <c r="F20" i="1" s="1"/>
  <c r="E20" i="1"/>
  <c r="E19" i="1" s="1"/>
  <c r="G29" i="1"/>
  <c r="G27" i="1" s="1"/>
  <c r="G26" i="1" s="1"/>
  <c r="F29" i="1"/>
  <c r="F27" i="1" s="1"/>
  <c r="F26" i="1" s="1"/>
  <c r="E8" i="1" l="1"/>
  <c r="F8" i="1" s="1"/>
  <c r="F80" i="1"/>
  <c r="G80" i="1"/>
  <c r="G78" i="1"/>
  <c r="G8" i="1" l="1"/>
</calcChain>
</file>

<file path=xl/sharedStrings.xml><?xml version="1.0" encoding="utf-8"?>
<sst xmlns="http://schemas.openxmlformats.org/spreadsheetml/2006/main" count="203" uniqueCount="74">
  <si>
    <t>Комплексный план (сетевой график) по реализации муниципальной программы</t>
  </si>
  <si>
    <t xml:space="preserve"> (постановление Администрации города Когалыма от 11.10.2013 №2904)</t>
  </si>
  <si>
    <t>тыс.руб.</t>
  </si>
  <si>
    <t>Мероприятия программы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</si>
  <si>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</si>
  <si>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</si>
  <si>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</si>
  <si>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</si>
  <si>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</si>
  <si>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</si>
  <si>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</si>
  <si>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</si>
  <si>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</si>
  <si>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</si>
  <si>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</si>
  <si>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</si>
  <si>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</si>
  <si>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отклонения плана от факта</t>
  </si>
  <si>
    <t>к текущему году</t>
  </si>
  <si>
    <t>на отчётную дату</t>
  </si>
  <si>
    <t>план</t>
  </si>
  <si>
    <t>касса</t>
  </si>
  <si>
    <t>Подпрограмма 1 "Поддержка семьи, материнства и детства"</t>
  </si>
  <si>
    <t>Задача 1 "Повышение уровня материального благосостояния семей, принявших на воспитание в свои семьи детей-сирот и детей, оставшихся без попечения родителей, создание благоприятных условий жизнедеятельности семей опекунов, попечителей, приёмных семей"</t>
  </si>
  <si>
    <t>Задачи: 1. Повышение уровня материального благосостояния семей, принявших на воспитание в свои семьи детей-сирот и детей, оставгшихся без попечения родителей, создание благоприятных условий жизнидеятельности семей опекунов, попечителей, приёмных семей. 2. Исполнение отдельных государственных полномочий Ханты-Мансийского автономного округа - Югры в сфере опеки и попечительства. 3. Исполнение органами местного самоуправления Администрации города Когалыма отдельных государственных полномочий по организации деятельности комиссии по делам несовершеннолетних и защите их прав. 4. Обеспечение дополнительными гарантями прав детей-сирот и детей, оставшихся без попечения родителей, на медицинское обеспечение (предоставление путевок в организации отдыха детей и х оздоровление),имущество и жилое помещение.</t>
  </si>
  <si>
    <t>Мероприятие "1.1. 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 "(1)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</si>
  <si>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</si>
  <si>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</si>
  <si>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</si>
  <si>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</si>
  <si>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</si>
  <si>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привлеченные средства</t>
  </si>
  <si>
    <t>Задача 2 "Исполнение отдельных государственных полномочий Ханты-Мансийского автономного округа - Югры в сфере опеки и попечительства"</t>
  </si>
  <si>
    <t>Мероприятие "1.2. Исполнение органами местного самоуправления Администрации города Когалыма отдельных государственных полномочий по осуществлению деятельности по опеке и попечительству, включая поддержку негосударственных организаций, в том числе СОНКО в сфере опеки и попечительства" (1,7)</t>
  </si>
  <si>
    <t>Подмероприятие "1.2.1. Исполнение органами местного самоуправления Администрации города Когалыма отдельных государственных полномочий по осуществлению деятельности по опеки и попечительству"</t>
  </si>
  <si>
    <t>Подмероприятие "1.2.2. Поддержка негосударственных организаций, в том числе СОНКО в сфере опеки и попечительства" (7)</t>
  </si>
  <si>
    <t>Задача 4 "Обеспечение дополнительными гарантиями прав детей-сирот и детей, оставшихся без попечения родителей, лиц из числа детей-сирот и детей, оставшихся без попечения родителей, на медицинское обеспечение (предоставление путевок в организации отдыха детей и их оздоровления, имущество и жилое помещение"</t>
  </si>
  <si>
    <t>Мероприятие "1.3. Организация отдыха и оздоровления детей-сирот и детей, оставшихся без попечения родителей" (1)</t>
  </si>
  <si>
    <t>Задача 3 "Исполнение органами местного самоуправления Администрации города Когалыма отдельных государственных полномочий по организации деятельности комиссии по делам несовершеннолетних и защите их прав"</t>
  </si>
  <si>
    <t>Мероприятие "1.4. Исполнение органами местного самоуправления Администрации города Когалыма отдельных государственных полномочий по организации деятельности комиссии по делам несовершеннолетних и защите их прав" (2)</t>
  </si>
  <si>
    <t>Мероприятие "1.5. Повышение уровня благосостояния граждан, нуждающихся в особой заботе государства" (1)</t>
  </si>
  <si>
    <t>Подмероприятие "1.5.1. Обеспечение жилыми помещениями детей-сирот и детей, оставшихся без попечения родителей, лиц из их числа " (1)</t>
  </si>
  <si>
    <t>Подмероприятие "1.5.2. Обеспечения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родителей" (1)</t>
  </si>
  <si>
    <t>Итого по подпрограмме 1 «Поддержка семьи, материнства и детства", в том числе</t>
  </si>
  <si>
    <t>Подпрограмма 2 "Социальная поддержка отдельных категорий граждан"</t>
  </si>
  <si>
    <t>Задача 6 "Оказание поддержки гражданам, имеющим заслуги перед обществом города Когалыма"</t>
  </si>
  <si>
    <t>Мероприятие "2.2. Оказание поддержки гражданам удостоенным звания "Почётный гражданин города Когалыма"" (5)</t>
  </si>
  <si>
    <t>Мероприятие "2.3. Дополнительные меры поддержки отдельных категорий граждан, в том числе старшего поколения" (6)</t>
  </si>
  <si>
    <t xml:space="preserve">Подмероприятие "2.3.1. Чествование юбиляров из числа ветеранов Великой Отечественной войны от имени главы города Когалыма" </t>
  </si>
  <si>
    <t>Итого по подпрограмме 2 «Социальная поддержка отдельных категорий граждан" в том числе</t>
  </si>
  <si>
    <r>
      <t>в том числе по проектам, портфелям проектов автономного округа (в том числе направленные на реализацию национальных и федеральных проектов Российской Федерации)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*</t>
    </r>
  </si>
  <si>
    <t>…</t>
  </si>
  <si>
    <t>Всего по муниципальной программе:</t>
  </si>
  <si>
    <r>
      <t>инвестиции в объекты муниципальной собственности</t>
    </r>
    <r>
      <rPr>
        <sz val="14"/>
        <rFont val="Times New Roman"/>
        <family val="1"/>
        <charset val="204"/>
      </rPr>
      <t xml:space="preserve"> *</t>
    </r>
  </si>
  <si>
    <t>В том числе проекты, портфели проектов муниципального образования: *</t>
  </si>
  <si>
    <t>в том числе инвестиции в объекты муниципальной собственности *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</si>
  <si>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 муниципального образования) *</t>
  </si>
  <si>
    <t>Руководитель структурного подразделения ____________ Анищенко А.А.</t>
  </si>
  <si>
    <t>Ответственный за составление сетевого графика ____________ Орехова О.Р. 93-544</t>
  </si>
  <si>
    <t xml:space="preserve">План на 2020 год </t>
  </si>
  <si>
    <t xml:space="preserve"> 5. Оказание поддержки гражданам, имеющим особые заслуги перед обществом города Когалыма.</t>
  </si>
  <si>
    <t>Задача 5 "Оказание поддержки гражданам, имеющим заслуги перед обществом города Когалыма"</t>
  </si>
  <si>
    <t xml:space="preserve">В соответствии с распоряжением Администрации города Когалыма от 03.02.2020 №26-р утверждены списки граждан, удостоенных звания «Почётный гражданин города Когалыма», в количестве 5 человек,  имеющих право на компенсацию расходов в 2020 году:
- компенсация расходов на оплату жилого помещения и коммунальных услуг в размере 23978,51 рублей ежемесячно;
- компенсация расходов за проезд в городском автомобильном пассажирском транспорте общего пользования (кроме такси) в размере 7200,00 ежемесячно.
</t>
  </si>
  <si>
    <t>«Социальное и демографическое развитие города Когалыма» на 01.04.2020</t>
  </si>
  <si>
    <t>План на 01.04.2020</t>
  </si>
  <si>
    <t>Профинансировано 01.04.2020</t>
  </si>
  <si>
    <t>Кассовый расход на 01.04.2020</t>
  </si>
  <si>
    <t>Общая численность детей-сирот и детей, оставшихся без попечения родителей, лиц из числа детей-сирот и детей, оставшихся без попечения родителей, состоящих в списке на обеспечение жилыми помещениями – 7 человек, из них право на обеспечение имеют:
- в 2019 году – 1 чел.(задолженность), 
- в 2020 году – 6 чел.
В 2020 году на реализацию муниципальной программы «Социальное и демографическое развитие города Когалыма» предусмотрены средства  в размере 15 538 300 рублей. в том числе: 
- средства бюджета ХМАО– Югры – 12 617 000  рублей;
- средства бюджета г.Когалыма –2 921 300 рублей.
В марте 2020 года размещены 4 электронных аукциона на приобретение в собственность муниципального образования город Когалым 4 квартиры,заключение контрактов планируется в апреле 2020 года.</t>
  </si>
  <si>
    <t>На 01.04.2020 года 53 приёмных родителя являются получателями вознаграждения за воспитание 65 приёмных детей.   Экономия субвенции  составила 45,75 тыс.руб. по следующим причинам:     прекращена выплата вознаграждения:                                                                                                               2 родитель/1 ребёнка – расторжение договора о приемной семье.                                                                                                                                                   2 родителей/1 ребёнка – достижение совершеннолетия;                                                                                                                                                             произведён перерасчёт вознаграждения:
2 родителя/1 ребёнка – нахождение в стационаре Когалымской городской больницы.                              2 родителя/1 ребёнка - несвоевременное предоставление справки на ребёнка, состоящего на диспансерном учете в связи с имеющимся хроническим заболеванием, или ребенка с ограниченными возможностями здоровья.</t>
  </si>
  <si>
    <t>На 01.04.2020 года экономия составляет 479,46 тыс.руб.  Сложилось неисполнение по заработной плате и страховым взносам  в размере 357,13 тыс.руб. связи с тем, что премия по итогам работы за 2019 год была рассчитана в полном объёме, а фактические выплаты составили меньше, т.к. в течение года у муниципальных служащих были листы нетрудоспособности.                                                                                                                                                                                   
4,00 тыс.руб - суточные;22 тыс.руб. найм жилых помещений; 11,00 тыс.руб.служебные командировки; 0,43 транспортные услуги; 79,59 тыс.руб. услуги связи; 0,42 тыс.руб - - текущий ремонт, техническое обслуживание, техническая поддержка вычислительной техники и систем передач; 15,89  тыс.руб. - техническое сопровождение, приобретение программного обеспечения и приобретение неисключительных (лицензионных) прав на програмное обеспечение и базы данных;</t>
  </si>
  <si>
    <t>С 2019 года полномочие органа опеки и попечительства по подготовке граждан, выразивших желание стать опекунами или попечителями несовершеннолетних граждан (курс подготовки каждого заявителя - до 3 месяцев, 80 часов) передано на исполнение Региональной общественной организации Центр развития гражданских инициатив и социально-экономической стратегии Ханты-Мансийского автономного округа - Югры «ВЕЧЕ».                                                                                          На 01.04.2020  произведена оплата за обучение граждан, выразивших желание стать опекунами или попечителями несовершеннолетних граждан либо принять детей, оставшихся без попечения родителей, в семью на воспитание в количестве  5 человек (обучение проводилось в период с 05.11.2019 года по 30.01.2020 года),  №п/п 836 от 28.02.2020г.                                                                                                   Неисполнение в размере 194,60 тыс.руб. Группа граждан, желающих принять на воспитание в свою семью ребенка, оставшегося без попечения родителей окончила курс подготовки 31.03.2020 года. Выплата будет произведена в апреле 2020 года.</t>
  </si>
  <si>
    <t xml:space="preserve">На 01.04.2020 года размещен конкурс с ограниченным участием в электронной форме в марте 2020 года. Заключение контракта планируется в апреле 2020 года. </t>
  </si>
  <si>
    <t xml:space="preserve">В целях реализации отдельного государственного полномочия по осуществлению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дети-сироты, за обеспечением надлежащего санитарного и технического состояния жилых помещений, а также за распоряжением ими в штатных расписаниях органов местного самоуправления предусматривается 1 штатная единица (должность муниципальной службы "ведущий специалист") на 400 детей и граждан, относящихся к указанной категории, проживающих на территории муниципального образования, но не менее 0,1 штатной единицы.
С 01.01.2017 года в штатное расписание Администрации города Когалыма введена ставка (0,1 ведущего специалиста).                                                                                                                                         По состоянию на 01.04.2020 года специалистами отдела опеки и попечительства Администрации города Когалыма осуществляется контроль за использованием и (или) распоряжением жилыми помещениями, обеспечением надлежащего санитарного и технического состояния 12 жилых помещений, нанимателями или членами семей нанимателей по договорам социального найма являются дети-сироты, 28 жилых помещений, собственниками (сособственниками) которых являются дети-сироты.  Неисполнение в размере 3,63 тыс.руб. Выплата будет осуществлена в начале апреля.    </t>
  </si>
  <si>
    <t xml:space="preserve">Неисполнение по заработной плате в связи с тем, что премия по итогам работы за 2019 год была расчитина в полном объёме, а фактические выплаты составили меньше, т.к в течение года у мцниципальных служащих были листы нетрудоспособности. 
Неисполнение по услугам связи на основвании фактически предоставленных счетов.
Неисполнение по выполнению работ по ТО и ТР компьютерной и копировальной техники, серверного и сетевого оборудования, устройств печати заключен с учетом расходных материалов. За I квартал 2020 года расходные материалы заменены на меньшую сумму, чем было запланировано.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</si>
</sst>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_ ;[Red]\-#,##0.0\ "/>
    <numFmt numFmtId="166" formatCode="#,##0_ ;[Red]\-#,##0\ "/>
    <numFmt numFmtId="167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C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/>
    <xf numFmtId="0" fontId="3" fillId="0" borderId="0" xfId="0" applyFont="1"/>
    <xf numFmtId="0" fontId="3" fillId="2" borderId="0" xfId="0" applyFont="1" applyFill="1"/>
    <xf numFmtId="0" fontId="6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/>
    <xf numFmtId="2" fontId="5" fillId="2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justify" wrapText="1"/>
    </xf>
    <xf numFmtId="0" fontId="8" fillId="0" borderId="2" xfId="0" applyFont="1" applyFill="1" applyBorder="1" applyAlignment="1">
      <alignment horizontal="justify" wrapText="1"/>
    </xf>
    <xf numFmtId="0" fontId="8" fillId="0" borderId="2" xfId="0" applyFont="1" applyFill="1" applyBorder="1" applyAlignment="1">
      <alignment horizontal="left" vertical="top" wrapText="1"/>
    </xf>
    <xf numFmtId="165" fontId="5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vertical="center" wrapText="1"/>
    </xf>
    <xf numFmtId="165" fontId="8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justify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center" wrapText="1"/>
    </xf>
    <xf numFmtId="2" fontId="6" fillId="2" borderId="2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0" fontId="6" fillId="2" borderId="2" xfId="0" applyFont="1" applyFill="1" applyBorder="1"/>
    <xf numFmtId="0" fontId="0" fillId="2" borderId="0" xfId="0" applyFill="1"/>
    <xf numFmtId="165" fontId="5" fillId="2" borderId="2" xfId="0" applyNumberFormat="1" applyFont="1" applyFill="1" applyBorder="1" applyAlignment="1">
      <alignment horizontal="center" vertical="center" wrapText="1"/>
    </xf>
    <xf numFmtId="166" fontId="8" fillId="2" borderId="2" xfId="0" applyNumberFormat="1" applyFont="1" applyFill="1" applyBorder="1" applyAlignment="1">
      <alignment horizontal="center" vertical="center" wrapText="1"/>
    </xf>
    <xf numFmtId="2" fontId="0" fillId="2" borderId="0" xfId="0" applyNumberFormat="1" applyFill="1"/>
    <xf numFmtId="2" fontId="10" fillId="2" borderId="0" xfId="0" applyNumberFormat="1" applyFont="1" applyFill="1"/>
    <xf numFmtId="0" fontId="0" fillId="3" borderId="0" xfId="0" applyFill="1"/>
    <xf numFmtId="0" fontId="0" fillId="4" borderId="0" xfId="0" applyFill="1"/>
    <xf numFmtId="2" fontId="0" fillId="0" borderId="0" xfId="0" applyNumberFormat="1" applyFill="1"/>
    <xf numFmtId="2" fontId="10" fillId="0" borderId="0" xfId="0" applyNumberFormat="1" applyFont="1" applyFill="1"/>
    <xf numFmtId="0" fontId="0" fillId="0" borderId="0" xfId="0" applyFill="1"/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Fill="1"/>
    <xf numFmtId="0" fontId="5" fillId="2" borderId="2" xfId="0" applyFont="1" applyFill="1" applyBorder="1" applyAlignment="1">
      <alignment horizontal="justify" wrapText="1"/>
    </xf>
    <xf numFmtId="167" fontId="5" fillId="2" borderId="2" xfId="0" applyNumberFormat="1" applyFont="1" applyFill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justify" wrapText="1"/>
    </xf>
    <xf numFmtId="2" fontId="8" fillId="2" borderId="2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wrapText="1"/>
    </xf>
    <xf numFmtId="0" fontId="6" fillId="2" borderId="10" xfId="0" applyFont="1" applyFill="1" applyBorder="1"/>
    <xf numFmtId="0" fontId="6" fillId="2" borderId="8" xfId="0" applyFont="1" applyFill="1" applyBorder="1"/>
    <xf numFmtId="2" fontId="8" fillId="2" borderId="2" xfId="0" applyNumberFormat="1" applyFont="1" applyFill="1" applyBorder="1" applyAlignment="1" applyProtection="1">
      <alignment horizontal="center" vertical="center" wrapText="1"/>
    </xf>
    <xf numFmtId="2" fontId="5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/>
    </xf>
    <xf numFmtId="2" fontId="6" fillId="2" borderId="2" xfId="1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 applyProtection="1">
      <alignment horizontal="center" vertical="center" wrapText="1"/>
    </xf>
    <xf numFmtId="165" fontId="5" fillId="2" borderId="8" xfId="0" applyNumberFormat="1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0" fillId="2" borderId="2" xfId="0" applyFill="1" applyBorder="1"/>
    <xf numFmtId="0" fontId="6" fillId="2" borderId="2" xfId="0" applyFont="1" applyFill="1" applyBorder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right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top" wrapText="1"/>
    </xf>
    <xf numFmtId="0" fontId="11" fillId="2" borderId="10" xfId="0" applyFont="1" applyFill="1" applyBorder="1" applyAlignment="1">
      <alignment vertical="top" wrapText="1"/>
    </xf>
    <xf numFmtId="0" fontId="11" fillId="2" borderId="8" xfId="0" applyFont="1" applyFill="1" applyBorder="1" applyAlignment="1">
      <alignment vertical="top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vertical="top" wrapText="1"/>
    </xf>
    <xf numFmtId="0" fontId="9" fillId="2" borderId="8" xfId="0" applyFont="1" applyFill="1" applyBorder="1" applyAlignment="1">
      <alignment vertical="top" wrapText="1"/>
    </xf>
    <xf numFmtId="0" fontId="9" fillId="2" borderId="10" xfId="0" applyFont="1" applyFill="1" applyBorder="1" applyAlignment="1">
      <alignment vertical="top"/>
    </xf>
    <xf numFmtId="0" fontId="9" fillId="2" borderId="8" xfId="0" applyFont="1" applyFill="1" applyBorder="1" applyAlignment="1">
      <alignment vertical="top"/>
    </xf>
    <xf numFmtId="0" fontId="6" fillId="2" borderId="3" xfId="0" applyFont="1" applyFill="1" applyBorder="1" applyAlignment="1">
      <alignment vertical="top" wrapText="1"/>
    </xf>
    <xf numFmtId="0" fontId="8" fillId="2" borderId="10" xfId="0" applyFont="1" applyFill="1" applyBorder="1" applyAlignment="1">
      <alignment vertical="top" wrapText="1"/>
    </xf>
    <xf numFmtId="0" fontId="8" fillId="2" borderId="8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167" fontId="5" fillId="2" borderId="2" xfId="0" applyNumberFormat="1" applyFont="1" applyFill="1" applyBorder="1" applyAlignment="1">
      <alignment horizontal="left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167" fontId="7" fillId="2" borderId="2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wrapText="1"/>
    </xf>
    <xf numFmtId="167" fontId="7" fillId="2" borderId="2" xfId="0" applyNumberFormat="1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justify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59"/>
  <sheetViews>
    <sheetView tabSelected="1" zoomScale="70" zoomScaleNormal="70" workbookViewId="0">
      <pane xSplit="7" ySplit="6" topLeftCell="X7" activePane="bottomRight" state="frozen"/>
      <selection pane="topRight" activeCell="H1" sqref="H1"/>
      <selection pane="bottomLeft" activeCell="A7" sqref="A7"/>
      <selection pane="bottomRight" activeCell="AE8" sqref="AE8"/>
    </sheetView>
  </sheetViews>
  <sheetFormatPr defaultRowHeight="15" x14ac:dyDescent="0.25"/>
  <cols>
    <col min="1" max="1" width="37" customWidth="1"/>
    <col min="2" max="3" width="18" customWidth="1"/>
    <col min="4" max="4" width="17.7109375" customWidth="1"/>
    <col min="5" max="5" width="17" customWidth="1"/>
    <col min="6" max="6" width="14.85546875" customWidth="1"/>
    <col min="7" max="7" width="15.28515625" customWidth="1"/>
    <col min="8" max="8" width="14" customWidth="1"/>
    <col min="9" max="11" width="13.42578125" customWidth="1"/>
    <col min="12" max="12" width="14.28515625" customWidth="1"/>
    <col min="13" max="14" width="11.7109375" customWidth="1"/>
    <col min="15" max="15" width="12.5703125" customWidth="1"/>
    <col min="16" max="16" width="12.28515625" customWidth="1"/>
    <col min="17" max="17" width="14.85546875" customWidth="1"/>
    <col min="18" max="18" width="12.28515625" customWidth="1"/>
    <col min="19" max="19" width="12.85546875" customWidth="1"/>
    <col min="20" max="20" width="13.42578125" customWidth="1"/>
    <col min="21" max="21" width="13.7109375" customWidth="1"/>
    <col min="22" max="22" width="13.42578125" customWidth="1"/>
    <col min="23" max="23" width="13.7109375" customWidth="1"/>
    <col min="24" max="24" width="14.5703125" customWidth="1"/>
    <col min="25" max="25" width="13.140625" customWidth="1"/>
    <col min="26" max="26" width="14" customWidth="1"/>
    <col min="27" max="27" width="15.7109375" customWidth="1"/>
    <col min="28" max="28" width="12.85546875" customWidth="1"/>
    <col min="29" max="29" width="13" customWidth="1"/>
    <col min="30" max="30" width="13.42578125" customWidth="1"/>
    <col min="31" max="31" width="9.7109375" bestFit="1" customWidth="1"/>
    <col min="32" max="32" width="138.28515625" customWidth="1"/>
  </cols>
  <sheetData>
    <row r="1" spans="1:56" ht="22.5" x14ac:dyDescent="0.3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2"/>
      <c r="AF1" s="1"/>
      <c r="AG1" s="1"/>
      <c r="AH1" s="1"/>
      <c r="AI1" s="1"/>
      <c r="AJ1" s="1"/>
    </row>
    <row r="2" spans="1:56" ht="22.5" x14ac:dyDescent="0.3">
      <c r="A2" s="60" t="s">
        <v>63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2"/>
      <c r="AF2" s="1"/>
      <c r="AG2" s="1"/>
      <c r="AH2" s="1"/>
      <c r="AI2" s="1"/>
      <c r="AJ2" s="1"/>
    </row>
    <row r="3" spans="1:56" ht="22.5" x14ac:dyDescent="0.3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3"/>
      <c r="AF3" s="1"/>
      <c r="AG3" s="1"/>
      <c r="AH3" s="1"/>
      <c r="AI3" s="1"/>
      <c r="AJ3" s="1"/>
    </row>
    <row r="4" spans="1:56" ht="19.5" x14ac:dyDescent="0.35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2"/>
      <c r="AE4" s="2"/>
      <c r="AF4" s="1"/>
      <c r="AG4" s="1"/>
      <c r="AH4" s="1"/>
      <c r="AI4" s="1"/>
      <c r="AJ4" s="1"/>
    </row>
    <row r="5" spans="1:56" ht="18.75" x14ac:dyDescent="0.25">
      <c r="A5" s="83" t="s">
        <v>3</v>
      </c>
      <c r="B5" s="84" t="s">
        <v>59</v>
      </c>
      <c r="C5" s="84" t="s">
        <v>64</v>
      </c>
      <c r="D5" s="84" t="s">
        <v>65</v>
      </c>
      <c r="E5" s="84" t="s">
        <v>66</v>
      </c>
      <c r="F5" s="68" t="s">
        <v>4</v>
      </c>
      <c r="G5" s="70"/>
      <c r="H5" s="74" t="s">
        <v>5</v>
      </c>
      <c r="I5" s="75"/>
      <c r="J5" s="74" t="s">
        <v>6</v>
      </c>
      <c r="K5" s="75"/>
      <c r="L5" s="74" t="s">
        <v>7</v>
      </c>
      <c r="M5" s="75"/>
      <c r="N5" s="74" t="s">
        <v>8</v>
      </c>
      <c r="O5" s="75"/>
      <c r="P5" s="74" t="s">
        <v>9</v>
      </c>
      <c r="Q5" s="75"/>
      <c r="R5" s="74" t="s">
        <v>10</v>
      </c>
      <c r="S5" s="75"/>
      <c r="T5" s="74" t="s">
        <v>11</v>
      </c>
      <c r="U5" s="75"/>
      <c r="V5" s="74" t="s">
        <v>12</v>
      </c>
      <c r="W5" s="75"/>
      <c r="X5" s="74" t="s">
        <v>13</v>
      </c>
      <c r="Y5" s="75"/>
      <c r="Z5" s="74" t="s">
        <v>14</v>
      </c>
      <c r="AA5" s="75"/>
      <c r="AB5" s="74" t="s">
        <v>15</v>
      </c>
      <c r="AC5" s="75"/>
      <c r="AD5" s="85" t="s">
        <v>16</v>
      </c>
      <c r="AE5" s="85"/>
      <c r="AF5" s="66" t="s">
        <v>17</v>
      </c>
      <c r="AG5" s="1"/>
      <c r="AH5" s="1"/>
      <c r="AI5" s="1"/>
      <c r="AJ5" s="1"/>
    </row>
    <row r="6" spans="1:56" ht="56.25" x14ac:dyDescent="0.25">
      <c r="A6" s="83"/>
      <c r="B6" s="86"/>
      <c r="C6" s="86"/>
      <c r="D6" s="86"/>
      <c r="E6" s="86"/>
      <c r="F6" s="87" t="s">
        <v>18</v>
      </c>
      <c r="G6" s="87" t="s">
        <v>19</v>
      </c>
      <c r="H6" s="88" t="s">
        <v>20</v>
      </c>
      <c r="I6" s="23" t="s">
        <v>21</v>
      </c>
      <c r="J6" s="23" t="s">
        <v>20</v>
      </c>
      <c r="K6" s="23" t="s">
        <v>21</v>
      </c>
      <c r="L6" s="23" t="s">
        <v>20</v>
      </c>
      <c r="M6" s="23" t="s">
        <v>21</v>
      </c>
      <c r="N6" s="23" t="s">
        <v>20</v>
      </c>
      <c r="O6" s="23" t="s">
        <v>21</v>
      </c>
      <c r="P6" s="23" t="s">
        <v>20</v>
      </c>
      <c r="Q6" s="23" t="s">
        <v>21</v>
      </c>
      <c r="R6" s="23" t="s">
        <v>20</v>
      </c>
      <c r="S6" s="23" t="s">
        <v>21</v>
      </c>
      <c r="T6" s="23" t="s">
        <v>20</v>
      </c>
      <c r="U6" s="23" t="s">
        <v>21</v>
      </c>
      <c r="V6" s="23" t="s">
        <v>20</v>
      </c>
      <c r="W6" s="23" t="s">
        <v>21</v>
      </c>
      <c r="X6" s="23" t="s">
        <v>20</v>
      </c>
      <c r="Y6" s="23" t="s">
        <v>21</v>
      </c>
      <c r="Z6" s="23" t="s">
        <v>20</v>
      </c>
      <c r="AA6" s="23" t="s">
        <v>21</v>
      </c>
      <c r="AB6" s="23" t="s">
        <v>20</v>
      </c>
      <c r="AC6" s="23" t="s">
        <v>21</v>
      </c>
      <c r="AD6" s="23" t="s">
        <v>20</v>
      </c>
      <c r="AE6" s="89" t="s">
        <v>21</v>
      </c>
      <c r="AF6" s="67"/>
      <c r="AG6" s="1"/>
      <c r="AH6" s="1"/>
      <c r="AI6" s="1"/>
      <c r="AJ6" s="1"/>
    </row>
    <row r="7" spans="1:56" ht="18.75" x14ac:dyDescent="0.3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  <c r="O7" s="24">
        <v>15</v>
      </c>
      <c r="P7" s="24">
        <v>16</v>
      </c>
      <c r="Q7" s="24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4">
        <v>23</v>
      </c>
      <c r="X7" s="24">
        <v>24</v>
      </c>
      <c r="Y7" s="24">
        <v>25</v>
      </c>
      <c r="Z7" s="24">
        <v>26</v>
      </c>
      <c r="AA7" s="24">
        <v>27</v>
      </c>
      <c r="AB7" s="24">
        <v>28</v>
      </c>
      <c r="AC7" s="24">
        <v>29</v>
      </c>
      <c r="AD7" s="24">
        <v>30</v>
      </c>
      <c r="AE7" s="90">
        <v>31</v>
      </c>
      <c r="AF7" s="4">
        <v>32</v>
      </c>
      <c r="AG7" s="1"/>
      <c r="AH7" s="1"/>
      <c r="AI7" s="1"/>
      <c r="AJ7" s="1"/>
    </row>
    <row r="8" spans="1:56" ht="77.25" customHeight="1" x14ac:dyDescent="0.3">
      <c r="A8" s="5" t="s">
        <v>22</v>
      </c>
      <c r="B8" s="8">
        <f>B11+B19+B41+B49+B57</f>
        <v>73621.199999999983</v>
      </c>
      <c r="C8" s="6">
        <f>C11+C19+C41+C49+C57</f>
        <v>10605.960000000001</v>
      </c>
      <c r="D8" s="6">
        <f>D11+D19+D41+D49+D57</f>
        <v>11096.15</v>
      </c>
      <c r="E8" s="6">
        <f>E11+E19+E41+E49+E57</f>
        <v>9919.0199999999986</v>
      </c>
      <c r="F8" s="6">
        <f>E8/B8*100</f>
        <v>13.473048524066439</v>
      </c>
      <c r="G8" s="6">
        <f>E8/C8*100</f>
        <v>93.523075704603812</v>
      </c>
      <c r="H8" s="8">
        <f t="shared" ref="H8:AE8" si="0">H11+H19+H41+H49+H57</f>
        <v>2323.33</v>
      </c>
      <c r="I8" s="18">
        <f t="shared" si="0"/>
        <v>1832.81</v>
      </c>
      <c r="J8" s="8">
        <f t="shared" si="0"/>
        <v>4410.53</v>
      </c>
      <c r="K8" s="19">
        <f t="shared" si="0"/>
        <v>4525.6899999999996</v>
      </c>
      <c r="L8" s="8">
        <f t="shared" si="0"/>
        <v>4039.55</v>
      </c>
      <c r="M8" s="20">
        <f t="shared" si="0"/>
        <v>3537.05</v>
      </c>
      <c r="N8" s="8">
        <f t="shared" si="0"/>
        <v>5472.3499999999995</v>
      </c>
      <c r="O8" s="20">
        <f t="shared" si="0"/>
        <v>0</v>
      </c>
      <c r="P8" s="8">
        <f t="shared" si="0"/>
        <v>4569.8499999999995</v>
      </c>
      <c r="Q8" s="20">
        <f t="shared" si="0"/>
        <v>0</v>
      </c>
      <c r="R8" s="8">
        <f t="shared" si="0"/>
        <v>5385.47</v>
      </c>
      <c r="S8" s="20">
        <f t="shared" si="0"/>
        <v>0</v>
      </c>
      <c r="T8" s="8">
        <f t="shared" si="0"/>
        <v>8039.37</v>
      </c>
      <c r="U8" s="20">
        <f t="shared" si="0"/>
        <v>0</v>
      </c>
      <c r="V8" s="8">
        <f t="shared" si="0"/>
        <v>5830.11</v>
      </c>
      <c r="W8" s="20">
        <f t="shared" si="0"/>
        <v>0</v>
      </c>
      <c r="X8" s="8">
        <f t="shared" si="0"/>
        <v>4079.08</v>
      </c>
      <c r="Y8" s="20">
        <f t="shared" si="0"/>
        <v>0</v>
      </c>
      <c r="Z8" s="8">
        <f t="shared" si="0"/>
        <v>4816.45</v>
      </c>
      <c r="AA8" s="20">
        <f t="shared" si="0"/>
        <v>0</v>
      </c>
      <c r="AB8" s="8">
        <f t="shared" si="0"/>
        <v>3865.9900000000002</v>
      </c>
      <c r="AC8" s="20">
        <f t="shared" si="0"/>
        <v>0</v>
      </c>
      <c r="AD8" s="8">
        <f t="shared" si="0"/>
        <v>22535.96</v>
      </c>
      <c r="AE8" s="18">
        <f t="shared" si="0"/>
        <v>0</v>
      </c>
      <c r="AF8" s="21"/>
      <c r="AG8" s="25">
        <v>100154.82</v>
      </c>
      <c r="AH8" s="25">
        <v>72300.73000000001</v>
      </c>
      <c r="AI8" s="25">
        <v>75202.33</v>
      </c>
      <c r="AJ8" s="26">
        <v>-3775.6399999999994</v>
      </c>
    </row>
    <row r="9" spans="1:56" ht="218.25" customHeight="1" x14ac:dyDescent="0.3">
      <c r="A9" s="5" t="s">
        <v>23</v>
      </c>
      <c r="B9" s="6"/>
      <c r="C9" s="6"/>
      <c r="D9" s="6"/>
      <c r="E9" s="6"/>
      <c r="F9" s="6"/>
      <c r="G9" s="6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18"/>
      <c r="AF9" s="7"/>
      <c r="AG9" s="25">
        <v>0</v>
      </c>
      <c r="AH9" s="25">
        <v>0</v>
      </c>
      <c r="AI9" s="25">
        <v>0</v>
      </c>
      <c r="AJ9" s="26">
        <v>0</v>
      </c>
    </row>
    <row r="10" spans="1:56" ht="18.75" x14ac:dyDescent="0.3">
      <c r="A10" s="68" t="s">
        <v>24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70"/>
      <c r="AA10" s="8"/>
      <c r="AB10" s="8"/>
      <c r="AC10" s="8"/>
      <c r="AD10" s="8"/>
      <c r="AE10" s="18"/>
      <c r="AF10" s="7"/>
      <c r="AG10" s="25">
        <v>0</v>
      </c>
      <c r="AH10" s="25">
        <v>0</v>
      </c>
      <c r="AI10" s="25">
        <v>0</v>
      </c>
      <c r="AJ10" s="26">
        <v>0</v>
      </c>
    </row>
    <row r="11" spans="1:56" ht="208.5" customHeight="1" x14ac:dyDescent="0.25">
      <c r="A11" s="39" t="s">
        <v>25</v>
      </c>
      <c r="B11" s="6">
        <f t="shared" ref="B11:G11" si="1">B12</f>
        <v>27888.6</v>
      </c>
      <c r="C11" s="6">
        <f t="shared" si="1"/>
        <v>4819.6000000000004</v>
      </c>
      <c r="D11" s="6">
        <f t="shared" si="1"/>
        <v>5000</v>
      </c>
      <c r="E11" s="6">
        <f t="shared" si="1"/>
        <v>4773.8500000000004</v>
      </c>
      <c r="F11" s="6">
        <f t="shared" si="1"/>
        <v>17.11756775169783</v>
      </c>
      <c r="G11" s="6">
        <f t="shared" si="1"/>
        <v>99.050751099676333</v>
      </c>
      <c r="H11" s="8">
        <v>0</v>
      </c>
      <c r="I11" s="18">
        <v>0</v>
      </c>
      <c r="J11" s="8">
        <f>J12</f>
        <v>2433.6</v>
      </c>
      <c r="K11" s="8">
        <f t="shared" ref="K11:AE11" si="2">K12</f>
        <v>2433.58</v>
      </c>
      <c r="L11" s="8">
        <f t="shared" si="2"/>
        <v>2386</v>
      </c>
      <c r="M11" s="8">
        <f t="shared" si="2"/>
        <v>2340.27</v>
      </c>
      <c r="N11" s="8">
        <f t="shared" si="2"/>
        <v>2386</v>
      </c>
      <c r="O11" s="8">
        <f t="shared" si="2"/>
        <v>0</v>
      </c>
      <c r="P11" s="8">
        <f t="shared" si="2"/>
        <v>2298</v>
      </c>
      <c r="Q11" s="8">
        <f t="shared" si="2"/>
        <v>0</v>
      </c>
      <c r="R11" s="8">
        <f t="shared" si="2"/>
        <v>2298</v>
      </c>
      <c r="S11" s="8">
        <f t="shared" si="2"/>
        <v>0</v>
      </c>
      <c r="T11" s="8">
        <f t="shared" si="2"/>
        <v>2195</v>
      </c>
      <c r="U11" s="8">
        <f t="shared" si="2"/>
        <v>0</v>
      </c>
      <c r="V11" s="8">
        <f t="shared" si="2"/>
        <v>2298</v>
      </c>
      <c r="W11" s="8">
        <f t="shared" si="2"/>
        <v>0</v>
      </c>
      <c r="X11" s="8">
        <f t="shared" si="2"/>
        <v>2335</v>
      </c>
      <c r="Y11" s="8">
        <f t="shared" si="2"/>
        <v>0</v>
      </c>
      <c r="Z11" s="8">
        <f t="shared" si="2"/>
        <v>2335</v>
      </c>
      <c r="AA11" s="8">
        <f t="shared" si="2"/>
        <v>0</v>
      </c>
      <c r="AB11" s="8">
        <f t="shared" si="2"/>
        <v>2335</v>
      </c>
      <c r="AC11" s="8">
        <f t="shared" si="2"/>
        <v>0</v>
      </c>
      <c r="AD11" s="8">
        <f t="shared" si="2"/>
        <v>4589</v>
      </c>
      <c r="AE11" s="8">
        <f t="shared" si="2"/>
        <v>0</v>
      </c>
      <c r="AF11" s="71" t="s">
        <v>68</v>
      </c>
      <c r="AG11" s="29">
        <v>39589.9</v>
      </c>
      <c r="AH11" s="29">
        <v>24257.79</v>
      </c>
      <c r="AI11" s="29">
        <v>26968.690000000002</v>
      </c>
      <c r="AJ11" s="30">
        <v>-254.7400000000016</v>
      </c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</row>
    <row r="12" spans="1:56" ht="18.75" x14ac:dyDescent="0.3">
      <c r="A12" s="38" t="s">
        <v>26</v>
      </c>
      <c r="B12" s="6">
        <f t="shared" ref="B12:G12" si="3">B14</f>
        <v>27888.6</v>
      </c>
      <c r="C12" s="6">
        <f t="shared" si="3"/>
        <v>4819.6000000000004</v>
      </c>
      <c r="D12" s="6">
        <f t="shared" si="3"/>
        <v>5000</v>
      </c>
      <c r="E12" s="6">
        <f t="shared" si="3"/>
        <v>4773.8500000000004</v>
      </c>
      <c r="F12" s="6">
        <f t="shared" si="3"/>
        <v>17.11756775169783</v>
      </c>
      <c r="G12" s="6">
        <f t="shared" si="3"/>
        <v>99.050751099676333</v>
      </c>
      <c r="H12" s="8">
        <v>0</v>
      </c>
      <c r="I12" s="8">
        <v>0</v>
      </c>
      <c r="J12" s="8">
        <f>J14</f>
        <v>2433.6</v>
      </c>
      <c r="K12" s="8">
        <f t="shared" ref="K12:AE12" si="4">K14</f>
        <v>2433.58</v>
      </c>
      <c r="L12" s="8">
        <f t="shared" si="4"/>
        <v>2386</v>
      </c>
      <c r="M12" s="8">
        <f t="shared" si="4"/>
        <v>2340.27</v>
      </c>
      <c r="N12" s="8">
        <f t="shared" si="4"/>
        <v>2386</v>
      </c>
      <c r="O12" s="8">
        <f t="shared" si="4"/>
        <v>0</v>
      </c>
      <c r="P12" s="8">
        <f t="shared" si="4"/>
        <v>2298</v>
      </c>
      <c r="Q12" s="8">
        <f t="shared" si="4"/>
        <v>0</v>
      </c>
      <c r="R12" s="8">
        <f t="shared" si="4"/>
        <v>2298</v>
      </c>
      <c r="S12" s="8">
        <f t="shared" si="4"/>
        <v>0</v>
      </c>
      <c r="T12" s="8">
        <f t="shared" si="4"/>
        <v>2195</v>
      </c>
      <c r="U12" s="8">
        <f t="shared" si="4"/>
        <v>0</v>
      </c>
      <c r="V12" s="8">
        <f t="shared" si="4"/>
        <v>2298</v>
      </c>
      <c r="W12" s="8">
        <f t="shared" si="4"/>
        <v>0</v>
      </c>
      <c r="X12" s="8">
        <f t="shared" si="4"/>
        <v>2335</v>
      </c>
      <c r="Y12" s="8">
        <f t="shared" si="4"/>
        <v>0</v>
      </c>
      <c r="Z12" s="8">
        <f t="shared" si="4"/>
        <v>2335</v>
      </c>
      <c r="AA12" s="8">
        <f t="shared" si="4"/>
        <v>0</v>
      </c>
      <c r="AB12" s="8">
        <f t="shared" si="4"/>
        <v>2335</v>
      </c>
      <c r="AC12" s="8">
        <f t="shared" si="4"/>
        <v>0</v>
      </c>
      <c r="AD12" s="8">
        <f t="shared" si="4"/>
        <v>4589</v>
      </c>
      <c r="AE12" s="8">
        <f t="shared" si="4"/>
        <v>0</v>
      </c>
      <c r="AF12" s="78"/>
      <c r="AG12" s="29">
        <v>39589.9</v>
      </c>
      <c r="AH12" s="29">
        <v>24257.79</v>
      </c>
      <c r="AI12" s="29">
        <v>26968.690000000002</v>
      </c>
      <c r="AJ12" s="30">
        <v>-254.7400000000016</v>
      </c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</row>
    <row r="13" spans="1:56" s="28" customFormat="1" ht="27.75" customHeight="1" x14ac:dyDescent="0.3">
      <c r="A13" s="40" t="s">
        <v>27</v>
      </c>
      <c r="B13" s="41"/>
      <c r="C13" s="41"/>
      <c r="D13" s="41"/>
      <c r="E13" s="41"/>
      <c r="F13" s="41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18"/>
      <c r="AF13" s="78"/>
      <c r="AG13" s="29">
        <v>0</v>
      </c>
      <c r="AH13" s="29">
        <v>0</v>
      </c>
      <c r="AI13" s="29">
        <v>0</v>
      </c>
      <c r="AJ13" s="30">
        <v>0</v>
      </c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</row>
    <row r="14" spans="1:56" s="28" customFormat="1" ht="69.75" customHeight="1" x14ac:dyDescent="0.3">
      <c r="A14" s="43" t="s">
        <v>28</v>
      </c>
      <c r="B14" s="41">
        <f>H14+J14+L14+N14+P14+R14+T14+V14+X14+Z14+AB14+AD14</f>
        <v>27888.6</v>
      </c>
      <c r="C14" s="41">
        <f>H14+J14+L14</f>
        <v>4819.6000000000004</v>
      </c>
      <c r="D14" s="41">
        <v>5000</v>
      </c>
      <c r="E14" s="41">
        <f>I14+K14+M14+O14+Q14+S14+U14+W14+Y14+AA14+AC14+AE14</f>
        <v>4773.8500000000004</v>
      </c>
      <c r="F14" s="41">
        <f>E14/B14*100</f>
        <v>17.11756775169783</v>
      </c>
      <c r="G14" s="41">
        <f>E14/C14*100</f>
        <v>99.050751099676333</v>
      </c>
      <c r="H14" s="42">
        <v>0</v>
      </c>
      <c r="I14" s="42">
        <v>0</v>
      </c>
      <c r="J14" s="42">
        <v>2433.6</v>
      </c>
      <c r="K14" s="42">
        <v>2433.58</v>
      </c>
      <c r="L14" s="42">
        <v>2386</v>
      </c>
      <c r="M14" s="42">
        <v>2340.27</v>
      </c>
      <c r="N14" s="42">
        <v>2386</v>
      </c>
      <c r="O14" s="42"/>
      <c r="P14" s="42">
        <v>2298</v>
      </c>
      <c r="Q14" s="42"/>
      <c r="R14" s="42">
        <v>2298</v>
      </c>
      <c r="S14" s="42"/>
      <c r="T14" s="42">
        <v>2195</v>
      </c>
      <c r="U14" s="42"/>
      <c r="V14" s="42">
        <v>2298</v>
      </c>
      <c r="W14" s="42"/>
      <c r="X14" s="42">
        <v>2335</v>
      </c>
      <c r="Y14" s="42"/>
      <c r="Z14" s="42">
        <v>2335</v>
      </c>
      <c r="AA14" s="42"/>
      <c r="AB14" s="42">
        <v>2335</v>
      </c>
      <c r="AC14" s="42"/>
      <c r="AD14" s="42">
        <v>4589</v>
      </c>
      <c r="AE14" s="18"/>
      <c r="AF14" s="78"/>
      <c r="AG14" s="29">
        <v>28920.3</v>
      </c>
      <c r="AH14" s="29">
        <v>17971</v>
      </c>
      <c r="AI14" s="29">
        <v>19952.259999999998</v>
      </c>
      <c r="AJ14" s="30">
        <v>-254.7400000000016</v>
      </c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</row>
    <row r="15" spans="1:56" s="28" customFormat="1" ht="36" customHeight="1" x14ac:dyDescent="0.3">
      <c r="A15" s="40" t="s">
        <v>29</v>
      </c>
      <c r="B15" s="41"/>
      <c r="C15" s="41"/>
      <c r="D15" s="41"/>
      <c r="E15" s="41"/>
      <c r="F15" s="41"/>
      <c r="G15" s="41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18"/>
      <c r="AF15" s="78"/>
      <c r="AG15" s="29">
        <v>0</v>
      </c>
      <c r="AH15" s="29">
        <v>0</v>
      </c>
      <c r="AI15" s="29">
        <v>0</v>
      </c>
      <c r="AJ15" s="30">
        <v>0</v>
      </c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</row>
    <row r="16" spans="1:56" s="28" customFormat="1" ht="46.5" customHeight="1" x14ac:dyDescent="0.3">
      <c r="A16" s="43" t="s">
        <v>30</v>
      </c>
      <c r="B16" s="41"/>
      <c r="C16" s="41"/>
      <c r="D16" s="41"/>
      <c r="E16" s="41"/>
      <c r="F16" s="41"/>
      <c r="G16" s="41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18"/>
      <c r="AF16" s="78"/>
      <c r="AG16" s="29">
        <v>0</v>
      </c>
      <c r="AH16" s="29">
        <v>0</v>
      </c>
      <c r="AI16" s="29">
        <v>0</v>
      </c>
      <c r="AJ16" s="30">
        <v>0</v>
      </c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</row>
    <row r="17" spans="1:56" s="28" customFormat="1" ht="33.75" customHeight="1" x14ac:dyDescent="0.3">
      <c r="A17" s="40" t="s">
        <v>31</v>
      </c>
      <c r="B17" s="41"/>
      <c r="C17" s="41"/>
      <c r="D17" s="41"/>
      <c r="E17" s="41"/>
      <c r="F17" s="41"/>
      <c r="G17" s="41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18"/>
      <c r="AF17" s="79"/>
      <c r="AG17" s="29">
        <v>0</v>
      </c>
      <c r="AH17" s="29">
        <v>0</v>
      </c>
      <c r="AI17" s="29">
        <v>0</v>
      </c>
      <c r="AJ17" s="30">
        <v>0</v>
      </c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</row>
    <row r="18" spans="1:56" ht="139.5" customHeight="1" x14ac:dyDescent="0.3">
      <c r="A18" s="5" t="s">
        <v>32</v>
      </c>
      <c r="B18" s="6"/>
      <c r="C18" s="6"/>
      <c r="D18" s="6"/>
      <c r="E18" s="6"/>
      <c r="F18" s="6"/>
      <c r="G18" s="6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18"/>
      <c r="AF18" s="21"/>
      <c r="AG18" s="25">
        <v>0</v>
      </c>
      <c r="AH18" s="25">
        <v>0</v>
      </c>
      <c r="AI18" s="25">
        <v>0</v>
      </c>
      <c r="AJ18" s="26">
        <v>0</v>
      </c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</row>
    <row r="19" spans="1:56" ht="297.75" customHeight="1" x14ac:dyDescent="0.25">
      <c r="A19" s="39" t="s">
        <v>33</v>
      </c>
      <c r="B19" s="6">
        <f>B20</f>
        <v>19557.499999999996</v>
      </c>
      <c r="C19" s="6">
        <f>C20</f>
        <v>4106</v>
      </c>
      <c r="D19" s="6">
        <f>D20</f>
        <v>4415.75</v>
      </c>
      <c r="E19" s="6">
        <f>E20</f>
        <v>3626.49</v>
      </c>
      <c r="F19" s="6">
        <v>168.37721195992043</v>
      </c>
      <c r="G19" s="6">
        <f t="shared" ref="G19:AD19" si="5">G20</f>
        <v>88.32172430589381</v>
      </c>
      <c r="H19" s="8">
        <f t="shared" si="5"/>
        <v>1628.98</v>
      </c>
      <c r="I19" s="8">
        <f t="shared" si="5"/>
        <v>1282.3399999999999</v>
      </c>
      <c r="J19" s="8">
        <f t="shared" si="5"/>
        <v>1428.89</v>
      </c>
      <c r="K19" s="8">
        <f t="shared" si="5"/>
        <v>1486.96</v>
      </c>
      <c r="L19" s="8">
        <f t="shared" si="5"/>
        <v>1242.68</v>
      </c>
      <c r="M19" s="8">
        <f t="shared" si="5"/>
        <v>857.19</v>
      </c>
      <c r="N19" s="8">
        <f t="shared" si="5"/>
        <v>2062.56</v>
      </c>
      <c r="O19" s="8">
        <f t="shared" si="5"/>
        <v>0</v>
      </c>
      <c r="P19" s="8">
        <f t="shared" si="5"/>
        <v>1769.82</v>
      </c>
      <c r="Q19" s="8">
        <f t="shared" si="5"/>
        <v>0</v>
      </c>
      <c r="R19" s="8">
        <f t="shared" si="5"/>
        <v>2250.44</v>
      </c>
      <c r="S19" s="8">
        <f t="shared" si="5"/>
        <v>0</v>
      </c>
      <c r="T19" s="8">
        <f t="shared" si="5"/>
        <v>2219.9699999999998</v>
      </c>
      <c r="U19" s="8">
        <f t="shared" si="5"/>
        <v>0</v>
      </c>
      <c r="V19" s="8">
        <f t="shared" si="5"/>
        <v>1551.55</v>
      </c>
      <c r="W19" s="8">
        <f t="shared" si="5"/>
        <v>0</v>
      </c>
      <c r="X19" s="8">
        <f t="shared" si="5"/>
        <v>850.74</v>
      </c>
      <c r="Y19" s="8">
        <f t="shared" si="5"/>
        <v>0</v>
      </c>
      <c r="Z19" s="8">
        <f t="shared" si="5"/>
        <v>1763.12</v>
      </c>
      <c r="AA19" s="8">
        <f t="shared" si="5"/>
        <v>0</v>
      </c>
      <c r="AB19" s="8">
        <f t="shared" si="5"/>
        <v>1038.71</v>
      </c>
      <c r="AC19" s="8">
        <f t="shared" si="5"/>
        <v>0</v>
      </c>
      <c r="AD19" s="8">
        <f t="shared" si="5"/>
        <v>1750.04</v>
      </c>
      <c r="AE19" s="18">
        <f>AE20</f>
        <v>0</v>
      </c>
      <c r="AF19" s="80" t="s">
        <v>69</v>
      </c>
      <c r="AG19" s="25">
        <v>18804.270000000004</v>
      </c>
      <c r="AH19" s="25">
        <v>14421.460000000003</v>
      </c>
      <c r="AI19" s="25">
        <v>14766.150000000001</v>
      </c>
      <c r="AJ19" s="26">
        <v>-1182.9000000000015</v>
      </c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</row>
    <row r="20" spans="1:56" ht="18.75" x14ac:dyDescent="0.3">
      <c r="A20" s="38" t="s">
        <v>26</v>
      </c>
      <c r="B20" s="6">
        <f t="shared" ref="B20:AE20" si="6">B22</f>
        <v>19557.499999999996</v>
      </c>
      <c r="C20" s="6">
        <f t="shared" si="6"/>
        <v>4106</v>
      </c>
      <c r="D20" s="6">
        <f t="shared" si="6"/>
        <v>4415.75</v>
      </c>
      <c r="E20" s="6">
        <f t="shared" si="6"/>
        <v>3626.49</v>
      </c>
      <c r="F20" s="6">
        <f t="shared" si="6"/>
        <v>18.54270740125272</v>
      </c>
      <c r="G20" s="6">
        <f t="shared" si="6"/>
        <v>88.32172430589381</v>
      </c>
      <c r="H20" s="8">
        <f t="shared" si="6"/>
        <v>1628.98</v>
      </c>
      <c r="I20" s="8">
        <f t="shared" si="6"/>
        <v>1282.3399999999999</v>
      </c>
      <c r="J20" s="8">
        <f t="shared" si="6"/>
        <v>1428.89</v>
      </c>
      <c r="K20" s="8">
        <f t="shared" si="6"/>
        <v>1486.96</v>
      </c>
      <c r="L20" s="8">
        <f t="shared" si="6"/>
        <v>1242.68</v>
      </c>
      <c r="M20" s="8">
        <f t="shared" si="6"/>
        <v>857.19</v>
      </c>
      <c r="N20" s="8">
        <f t="shared" si="6"/>
        <v>2062.56</v>
      </c>
      <c r="O20" s="8">
        <f t="shared" si="6"/>
        <v>0</v>
      </c>
      <c r="P20" s="8">
        <f t="shared" si="6"/>
        <v>1769.82</v>
      </c>
      <c r="Q20" s="8">
        <f t="shared" si="6"/>
        <v>0</v>
      </c>
      <c r="R20" s="8">
        <f t="shared" si="6"/>
        <v>2250.44</v>
      </c>
      <c r="S20" s="8">
        <f t="shared" si="6"/>
        <v>0</v>
      </c>
      <c r="T20" s="8">
        <f t="shared" si="6"/>
        <v>2219.9699999999998</v>
      </c>
      <c r="U20" s="8">
        <f t="shared" si="6"/>
        <v>0</v>
      </c>
      <c r="V20" s="8">
        <f t="shared" si="6"/>
        <v>1551.55</v>
      </c>
      <c r="W20" s="8">
        <f t="shared" si="6"/>
        <v>0</v>
      </c>
      <c r="X20" s="8">
        <f t="shared" si="6"/>
        <v>850.74</v>
      </c>
      <c r="Y20" s="8">
        <f t="shared" si="6"/>
        <v>0</v>
      </c>
      <c r="Z20" s="8">
        <f t="shared" si="6"/>
        <v>1763.12</v>
      </c>
      <c r="AA20" s="8">
        <f t="shared" si="6"/>
        <v>0</v>
      </c>
      <c r="AB20" s="8">
        <f t="shared" si="6"/>
        <v>1038.71</v>
      </c>
      <c r="AC20" s="8">
        <f t="shared" si="6"/>
        <v>0</v>
      </c>
      <c r="AD20" s="8">
        <f t="shared" si="6"/>
        <v>1750.04</v>
      </c>
      <c r="AE20" s="18">
        <f t="shared" si="6"/>
        <v>0</v>
      </c>
      <c r="AF20" s="44"/>
      <c r="AG20" s="25">
        <v>18804.270000000004</v>
      </c>
      <c r="AH20" s="25">
        <v>14421.460000000003</v>
      </c>
      <c r="AI20" s="25">
        <v>14766.150000000001</v>
      </c>
      <c r="AJ20" s="26">
        <v>-1182.9000000000015</v>
      </c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</row>
    <row r="21" spans="1:56" s="28" customFormat="1" ht="35.25" customHeight="1" x14ac:dyDescent="0.3">
      <c r="A21" s="40" t="s">
        <v>27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18">
        <v>0</v>
      </c>
      <c r="AF21" s="45"/>
      <c r="AG21" s="25">
        <v>0</v>
      </c>
      <c r="AH21" s="25">
        <v>0</v>
      </c>
      <c r="AI21" s="25">
        <v>0</v>
      </c>
      <c r="AJ21" s="26">
        <v>0</v>
      </c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</row>
    <row r="22" spans="1:56" s="28" customFormat="1" ht="62.25" customHeight="1" x14ac:dyDescent="0.3">
      <c r="A22" s="43" t="s">
        <v>28</v>
      </c>
      <c r="B22" s="41">
        <f>B29+B36</f>
        <v>19557.499999999996</v>
      </c>
      <c r="C22" s="41">
        <f>C29+C36</f>
        <v>4106</v>
      </c>
      <c r="D22" s="41">
        <f>D29+D36</f>
        <v>4415.75</v>
      </c>
      <c r="E22" s="41">
        <f>E29+E36</f>
        <v>3626.49</v>
      </c>
      <c r="F22" s="41">
        <f>E22/B22*100</f>
        <v>18.54270740125272</v>
      </c>
      <c r="G22" s="41">
        <f>E22/C22*100</f>
        <v>88.32172430589381</v>
      </c>
      <c r="H22" s="42">
        <f t="shared" ref="H22:AE22" si="7">H29+H36</f>
        <v>1628.98</v>
      </c>
      <c r="I22" s="42">
        <f t="shared" si="7"/>
        <v>1282.3399999999999</v>
      </c>
      <c r="J22" s="42">
        <f t="shared" si="7"/>
        <v>1428.89</v>
      </c>
      <c r="K22" s="42">
        <f t="shared" si="7"/>
        <v>1486.96</v>
      </c>
      <c r="L22" s="42">
        <f t="shared" si="7"/>
        <v>1242.68</v>
      </c>
      <c r="M22" s="42">
        <f t="shared" si="7"/>
        <v>857.19</v>
      </c>
      <c r="N22" s="42">
        <f t="shared" si="7"/>
        <v>2062.56</v>
      </c>
      <c r="O22" s="42">
        <f t="shared" si="7"/>
        <v>0</v>
      </c>
      <c r="P22" s="42">
        <f t="shared" si="7"/>
        <v>1769.82</v>
      </c>
      <c r="Q22" s="42">
        <f t="shared" si="7"/>
        <v>0</v>
      </c>
      <c r="R22" s="42">
        <f t="shared" si="7"/>
        <v>2250.44</v>
      </c>
      <c r="S22" s="42">
        <f t="shared" si="7"/>
        <v>0</v>
      </c>
      <c r="T22" s="42">
        <f t="shared" si="7"/>
        <v>2219.9699999999998</v>
      </c>
      <c r="U22" s="42">
        <f t="shared" si="7"/>
        <v>0</v>
      </c>
      <c r="V22" s="42">
        <f t="shared" si="7"/>
        <v>1551.55</v>
      </c>
      <c r="W22" s="42">
        <f t="shared" si="7"/>
        <v>0</v>
      </c>
      <c r="X22" s="42">
        <f t="shared" si="7"/>
        <v>850.74</v>
      </c>
      <c r="Y22" s="42">
        <f t="shared" si="7"/>
        <v>0</v>
      </c>
      <c r="Z22" s="42">
        <f t="shared" si="7"/>
        <v>1763.12</v>
      </c>
      <c r="AA22" s="42">
        <f t="shared" si="7"/>
        <v>0</v>
      </c>
      <c r="AB22" s="42">
        <f t="shared" si="7"/>
        <v>1038.71</v>
      </c>
      <c r="AC22" s="42">
        <f t="shared" si="7"/>
        <v>0</v>
      </c>
      <c r="AD22" s="42">
        <f t="shared" si="7"/>
        <v>1750.04</v>
      </c>
      <c r="AE22" s="18">
        <f t="shared" si="7"/>
        <v>0</v>
      </c>
      <c r="AF22" s="21"/>
      <c r="AG22" s="25">
        <v>18804.270000000004</v>
      </c>
      <c r="AH22" s="25">
        <v>14421.460000000003</v>
      </c>
      <c r="AI22" s="25">
        <v>14766.150000000001</v>
      </c>
      <c r="AJ22" s="26">
        <v>-1182.9000000000015</v>
      </c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</row>
    <row r="23" spans="1:56" s="28" customFormat="1" ht="39" customHeight="1" x14ac:dyDescent="0.3">
      <c r="A23" s="40" t="s">
        <v>29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18">
        <v>0</v>
      </c>
      <c r="AF23" s="21"/>
      <c r="AG23" s="25">
        <v>0</v>
      </c>
      <c r="AH23" s="25">
        <v>0</v>
      </c>
      <c r="AI23" s="25">
        <v>0</v>
      </c>
      <c r="AJ23" s="26">
        <v>0</v>
      </c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</row>
    <row r="24" spans="1:56" s="28" customFormat="1" ht="64.5" customHeight="1" x14ac:dyDescent="0.3">
      <c r="A24" s="43" t="s">
        <v>30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18">
        <v>0</v>
      </c>
      <c r="AF24" s="21"/>
      <c r="AG24" s="25">
        <v>0</v>
      </c>
      <c r="AH24" s="25">
        <v>0</v>
      </c>
      <c r="AI24" s="25">
        <v>0</v>
      </c>
      <c r="AJ24" s="26">
        <v>0</v>
      </c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</row>
    <row r="25" spans="1:56" s="28" customFormat="1" ht="41.25" customHeight="1" x14ac:dyDescent="0.3">
      <c r="A25" s="40" t="s">
        <v>31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18">
        <v>0</v>
      </c>
      <c r="AF25" s="21"/>
      <c r="AG25" s="25">
        <v>0</v>
      </c>
      <c r="AH25" s="25">
        <v>0</v>
      </c>
      <c r="AI25" s="25">
        <v>0</v>
      </c>
      <c r="AJ25" s="26">
        <v>0</v>
      </c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</row>
    <row r="26" spans="1:56" ht="204" customHeight="1" x14ac:dyDescent="0.25">
      <c r="A26" s="91" t="s">
        <v>34</v>
      </c>
      <c r="B26" s="6">
        <f>B27</f>
        <v>18779.299999999996</v>
      </c>
      <c r="C26" s="6">
        <f t="shared" ref="C26:AE26" si="8">C27</f>
        <v>3950.3</v>
      </c>
      <c r="D26" s="6">
        <f t="shared" si="8"/>
        <v>4260.1000000000004</v>
      </c>
      <c r="E26" s="6">
        <f t="shared" si="8"/>
        <v>3470.8399999999997</v>
      </c>
      <c r="F26" s="6">
        <f t="shared" si="8"/>
        <v>18.482265047152985</v>
      </c>
      <c r="G26" s="6">
        <f t="shared" si="8"/>
        <v>87.862693972609662</v>
      </c>
      <c r="H26" s="6">
        <f t="shared" si="8"/>
        <v>1628.98</v>
      </c>
      <c r="I26" s="6">
        <f t="shared" si="8"/>
        <v>1282.3399999999999</v>
      </c>
      <c r="J26" s="6">
        <f t="shared" si="8"/>
        <v>1273.19</v>
      </c>
      <c r="K26" s="6">
        <f t="shared" si="8"/>
        <v>1331.31</v>
      </c>
      <c r="L26" s="6">
        <f t="shared" si="8"/>
        <v>1048.1300000000001</v>
      </c>
      <c r="M26" s="6">
        <f t="shared" si="8"/>
        <v>857.19</v>
      </c>
      <c r="N26" s="6">
        <f t="shared" si="8"/>
        <v>2062.56</v>
      </c>
      <c r="O26" s="6">
        <f t="shared" si="8"/>
        <v>0</v>
      </c>
      <c r="P26" s="6">
        <f t="shared" si="8"/>
        <v>1769.82</v>
      </c>
      <c r="Q26" s="6">
        <f t="shared" si="8"/>
        <v>0</v>
      </c>
      <c r="R26" s="6">
        <f t="shared" si="8"/>
        <v>2055.89</v>
      </c>
      <c r="S26" s="6">
        <f t="shared" si="8"/>
        <v>0</v>
      </c>
      <c r="T26" s="6">
        <f t="shared" si="8"/>
        <v>2219.9699999999998</v>
      </c>
      <c r="U26" s="6">
        <f t="shared" si="8"/>
        <v>0</v>
      </c>
      <c r="V26" s="6">
        <f t="shared" si="8"/>
        <v>1551.55</v>
      </c>
      <c r="W26" s="6">
        <f t="shared" si="8"/>
        <v>0</v>
      </c>
      <c r="X26" s="6">
        <f t="shared" si="8"/>
        <v>656.19</v>
      </c>
      <c r="Y26" s="6">
        <f t="shared" si="8"/>
        <v>0</v>
      </c>
      <c r="Z26" s="6">
        <f t="shared" si="8"/>
        <v>1763.12</v>
      </c>
      <c r="AA26" s="6">
        <f t="shared" si="8"/>
        <v>0</v>
      </c>
      <c r="AB26" s="6">
        <f t="shared" si="8"/>
        <v>1038.71</v>
      </c>
      <c r="AC26" s="6">
        <f t="shared" si="8"/>
        <v>0</v>
      </c>
      <c r="AD26" s="6">
        <f t="shared" si="8"/>
        <v>1711.19</v>
      </c>
      <c r="AE26" s="6">
        <f t="shared" si="8"/>
        <v>0</v>
      </c>
      <c r="AF26" s="71"/>
      <c r="AG26" s="25">
        <v>18371.670000000002</v>
      </c>
      <c r="AH26" s="25">
        <v>14031.580000000002</v>
      </c>
      <c r="AI26" s="25">
        <v>14376.27</v>
      </c>
      <c r="AJ26" s="26">
        <v>-1182.9000000000015</v>
      </c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</row>
    <row r="27" spans="1:56" ht="18.75" x14ac:dyDescent="0.3">
      <c r="A27" s="38" t="s">
        <v>26</v>
      </c>
      <c r="B27" s="6">
        <f>B29</f>
        <v>18779.299999999996</v>
      </c>
      <c r="C27" s="6">
        <f t="shared" ref="C27:AE27" si="9">C29</f>
        <v>3950.3</v>
      </c>
      <c r="D27" s="6">
        <f t="shared" si="9"/>
        <v>4260.1000000000004</v>
      </c>
      <c r="E27" s="6">
        <f t="shared" si="9"/>
        <v>3470.8399999999997</v>
      </c>
      <c r="F27" s="6">
        <f t="shared" si="9"/>
        <v>18.482265047152985</v>
      </c>
      <c r="G27" s="6">
        <f t="shared" si="9"/>
        <v>87.862693972609662</v>
      </c>
      <c r="H27" s="6">
        <f t="shared" si="9"/>
        <v>1628.98</v>
      </c>
      <c r="I27" s="6">
        <f t="shared" si="9"/>
        <v>1282.3399999999999</v>
      </c>
      <c r="J27" s="6">
        <f t="shared" si="9"/>
        <v>1273.19</v>
      </c>
      <c r="K27" s="6">
        <f t="shared" si="9"/>
        <v>1331.31</v>
      </c>
      <c r="L27" s="6">
        <f t="shared" si="9"/>
        <v>1048.1300000000001</v>
      </c>
      <c r="M27" s="6">
        <f t="shared" si="9"/>
        <v>857.19</v>
      </c>
      <c r="N27" s="6">
        <f t="shared" si="9"/>
        <v>2062.56</v>
      </c>
      <c r="O27" s="6">
        <f t="shared" si="9"/>
        <v>0</v>
      </c>
      <c r="P27" s="6">
        <f t="shared" si="9"/>
        <v>1769.82</v>
      </c>
      <c r="Q27" s="6">
        <f t="shared" si="9"/>
        <v>0</v>
      </c>
      <c r="R27" s="6">
        <f t="shared" si="9"/>
        <v>2055.89</v>
      </c>
      <c r="S27" s="6">
        <f t="shared" si="9"/>
        <v>0</v>
      </c>
      <c r="T27" s="6">
        <f t="shared" si="9"/>
        <v>2219.9699999999998</v>
      </c>
      <c r="U27" s="6">
        <f t="shared" si="9"/>
        <v>0</v>
      </c>
      <c r="V27" s="6">
        <f t="shared" si="9"/>
        <v>1551.55</v>
      </c>
      <c r="W27" s="6">
        <f t="shared" si="9"/>
        <v>0</v>
      </c>
      <c r="X27" s="6">
        <f t="shared" si="9"/>
        <v>656.19</v>
      </c>
      <c r="Y27" s="6">
        <f t="shared" si="9"/>
        <v>0</v>
      </c>
      <c r="Z27" s="6">
        <f t="shared" si="9"/>
        <v>1763.12</v>
      </c>
      <c r="AA27" s="6">
        <f t="shared" si="9"/>
        <v>0</v>
      </c>
      <c r="AB27" s="6">
        <f t="shared" si="9"/>
        <v>1038.71</v>
      </c>
      <c r="AC27" s="6">
        <f t="shared" si="9"/>
        <v>0</v>
      </c>
      <c r="AD27" s="6">
        <f t="shared" si="9"/>
        <v>1711.19</v>
      </c>
      <c r="AE27" s="6">
        <f t="shared" si="9"/>
        <v>0</v>
      </c>
      <c r="AF27" s="72"/>
      <c r="AG27" s="25">
        <v>18371.670000000002</v>
      </c>
      <c r="AH27" s="25">
        <v>14031.580000000002</v>
      </c>
      <c r="AI27" s="25">
        <v>14376.27</v>
      </c>
      <c r="AJ27" s="26">
        <v>-1182.9000000000015</v>
      </c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</row>
    <row r="28" spans="1:56" ht="27.75" customHeight="1" x14ac:dyDescent="0.3">
      <c r="A28" s="40" t="s">
        <v>27</v>
      </c>
      <c r="B28" s="41"/>
      <c r="C28" s="41"/>
      <c r="D28" s="41"/>
      <c r="E28" s="41"/>
      <c r="F28" s="41"/>
      <c r="G28" s="41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18"/>
      <c r="AF28" s="72"/>
      <c r="AG28" s="25">
        <v>0</v>
      </c>
      <c r="AH28" s="25">
        <v>0</v>
      </c>
      <c r="AI28" s="25">
        <v>0</v>
      </c>
      <c r="AJ28" s="26">
        <v>0</v>
      </c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</row>
    <row r="29" spans="1:56" ht="42.75" customHeight="1" x14ac:dyDescent="0.3">
      <c r="A29" s="43" t="s">
        <v>28</v>
      </c>
      <c r="B29" s="41">
        <f>H29+J29+L29+N29+P29+R29+T29+V29+X29+Z29+AB29+AD29</f>
        <v>18779.299999999996</v>
      </c>
      <c r="C29" s="41">
        <f>H29+J29+L29</f>
        <v>3950.3</v>
      </c>
      <c r="D29" s="92">
        <v>4260.1000000000004</v>
      </c>
      <c r="E29" s="41">
        <f>I29+K29+M29+O29+Q29+S29+U29+W29+Y29+AA29+AC29+AE29</f>
        <v>3470.8399999999997</v>
      </c>
      <c r="F29" s="41">
        <f>E29/B29*100</f>
        <v>18.482265047152985</v>
      </c>
      <c r="G29" s="41">
        <f>E29/C29*100</f>
        <v>87.862693972609662</v>
      </c>
      <c r="H29" s="42">
        <v>1628.98</v>
      </c>
      <c r="I29" s="42">
        <v>1282.3399999999999</v>
      </c>
      <c r="J29" s="42">
        <v>1273.19</v>
      </c>
      <c r="K29" s="42">
        <v>1331.31</v>
      </c>
      <c r="L29" s="42">
        <v>1048.1300000000001</v>
      </c>
      <c r="M29" s="42">
        <v>857.19</v>
      </c>
      <c r="N29" s="42">
        <v>2062.56</v>
      </c>
      <c r="O29" s="42"/>
      <c r="P29" s="42">
        <v>1769.82</v>
      </c>
      <c r="Q29" s="42"/>
      <c r="R29" s="42">
        <v>2055.89</v>
      </c>
      <c r="S29" s="42"/>
      <c r="T29" s="42">
        <v>2219.9699999999998</v>
      </c>
      <c r="U29" s="42"/>
      <c r="V29" s="42">
        <v>1551.55</v>
      </c>
      <c r="W29" s="42"/>
      <c r="X29" s="42">
        <v>656.19</v>
      </c>
      <c r="Y29" s="42"/>
      <c r="Z29" s="42">
        <v>1763.12</v>
      </c>
      <c r="AA29" s="42"/>
      <c r="AB29" s="42">
        <v>1038.71</v>
      </c>
      <c r="AC29" s="42"/>
      <c r="AD29" s="42">
        <v>1711.19</v>
      </c>
      <c r="AE29" s="42"/>
      <c r="AF29" s="72"/>
      <c r="AG29" s="25">
        <v>18371.670000000002</v>
      </c>
      <c r="AH29" s="25">
        <v>14031.580000000002</v>
      </c>
      <c r="AI29" s="25">
        <v>14376.27</v>
      </c>
      <c r="AJ29" s="26">
        <v>-1182.9000000000015</v>
      </c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</row>
    <row r="30" spans="1:56" ht="37.5" customHeight="1" x14ac:dyDescent="0.3">
      <c r="A30" s="40" t="s">
        <v>29</v>
      </c>
      <c r="B30" s="41"/>
      <c r="C30" s="41"/>
      <c r="D30" s="41"/>
      <c r="E30" s="41"/>
      <c r="F30" s="41"/>
      <c r="G30" s="41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18"/>
      <c r="AF30" s="72"/>
      <c r="AG30" s="25">
        <v>0</v>
      </c>
      <c r="AH30" s="25">
        <v>0</v>
      </c>
      <c r="AI30" s="25">
        <v>0</v>
      </c>
      <c r="AJ30" s="26">
        <v>0</v>
      </c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</row>
    <row r="31" spans="1:56" ht="55.5" customHeight="1" x14ac:dyDescent="0.3">
      <c r="A31" s="43" t="s">
        <v>30</v>
      </c>
      <c r="B31" s="41"/>
      <c r="C31" s="41"/>
      <c r="D31" s="41"/>
      <c r="E31" s="41"/>
      <c r="F31" s="41"/>
      <c r="G31" s="41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18"/>
      <c r="AF31" s="72"/>
      <c r="AG31" s="25">
        <v>0</v>
      </c>
      <c r="AH31" s="25">
        <v>0</v>
      </c>
      <c r="AI31" s="25">
        <v>0</v>
      </c>
      <c r="AJ31" s="26">
        <v>0</v>
      </c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</row>
    <row r="32" spans="1:56" ht="83.25" customHeight="1" x14ac:dyDescent="0.3">
      <c r="A32" s="40" t="s">
        <v>31</v>
      </c>
      <c r="B32" s="41"/>
      <c r="C32" s="41"/>
      <c r="D32" s="41"/>
      <c r="E32" s="41"/>
      <c r="F32" s="41"/>
      <c r="G32" s="41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18"/>
      <c r="AF32" s="73"/>
      <c r="AG32" s="25">
        <v>0</v>
      </c>
      <c r="AH32" s="25">
        <v>0</v>
      </c>
      <c r="AI32" s="25">
        <v>0</v>
      </c>
      <c r="AJ32" s="26">
        <v>0</v>
      </c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</row>
    <row r="33" spans="1:56" ht="141" customHeight="1" x14ac:dyDescent="0.25">
      <c r="A33" s="93" t="s">
        <v>35</v>
      </c>
      <c r="B33" s="6">
        <f>B34</f>
        <v>778.19999999999993</v>
      </c>
      <c r="C33" s="6">
        <f t="shared" ref="C33:H33" si="10">C34</f>
        <v>155.69999999999999</v>
      </c>
      <c r="D33" s="6">
        <f t="shared" si="10"/>
        <v>155.65</v>
      </c>
      <c r="E33" s="6">
        <f t="shared" si="10"/>
        <v>155.65</v>
      </c>
      <c r="F33" s="6">
        <f t="shared" si="10"/>
        <v>20.001285016705221</v>
      </c>
      <c r="G33" s="6">
        <f t="shared" si="10"/>
        <v>99.967886962106618</v>
      </c>
      <c r="H33" s="8">
        <f t="shared" si="10"/>
        <v>0</v>
      </c>
      <c r="I33" s="8">
        <f t="shared" ref="I33:AE33" si="11">I34</f>
        <v>0</v>
      </c>
      <c r="J33" s="8">
        <f t="shared" si="11"/>
        <v>155.69999999999999</v>
      </c>
      <c r="K33" s="8">
        <f t="shared" si="11"/>
        <v>155.65</v>
      </c>
      <c r="L33" s="8">
        <f t="shared" si="11"/>
        <v>194.55</v>
      </c>
      <c r="M33" s="8">
        <f t="shared" si="11"/>
        <v>0</v>
      </c>
      <c r="N33" s="8">
        <f t="shared" si="11"/>
        <v>0</v>
      </c>
      <c r="O33" s="8">
        <f t="shared" si="11"/>
        <v>0</v>
      </c>
      <c r="P33" s="8">
        <f t="shared" si="11"/>
        <v>0</v>
      </c>
      <c r="Q33" s="8">
        <f t="shared" si="11"/>
        <v>0</v>
      </c>
      <c r="R33" s="8">
        <f t="shared" si="11"/>
        <v>194.55</v>
      </c>
      <c r="S33" s="8">
        <f t="shared" si="11"/>
        <v>0</v>
      </c>
      <c r="T33" s="8">
        <f t="shared" si="11"/>
        <v>0</v>
      </c>
      <c r="U33" s="8">
        <f t="shared" si="11"/>
        <v>0</v>
      </c>
      <c r="V33" s="8">
        <f t="shared" si="11"/>
        <v>0</v>
      </c>
      <c r="W33" s="8">
        <f t="shared" si="11"/>
        <v>0</v>
      </c>
      <c r="X33" s="8">
        <f t="shared" si="11"/>
        <v>194.55</v>
      </c>
      <c r="Y33" s="8">
        <f t="shared" si="11"/>
        <v>0</v>
      </c>
      <c r="Z33" s="8">
        <f t="shared" si="11"/>
        <v>0</v>
      </c>
      <c r="AA33" s="8">
        <f t="shared" si="11"/>
        <v>0</v>
      </c>
      <c r="AB33" s="8">
        <f t="shared" si="11"/>
        <v>0</v>
      </c>
      <c r="AC33" s="8">
        <f t="shared" si="11"/>
        <v>0</v>
      </c>
      <c r="AD33" s="8">
        <f t="shared" si="11"/>
        <v>38.85</v>
      </c>
      <c r="AE33" s="8">
        <f t="shared" si="11"/>
        <v>0</v>
      </c>
      <c r="AF33" s="71" t="s">
        <v>70</v>
      </c>
      <c r="AG33" s="29">
        <v>432.6</v>
      </c>
      <c r="AH33" s="29">
        <v>389.88</v>
      </c>
      <c r="AI33" s="29">
        <v>389.88</v>
      </c>
      <c r="AJ33" s="30">
        <v>0</v>
      </c>
      <c r="AK33" s="31"/>
      <c r="AL33" s="31"/>
      <c r="AM33" s="31"/>
      <c r="AN33" s="31"/>
      <c r="AO33" s="31"/>
      <c r="AP33" s="31"/>
      <c r="AQ33" s="31"/>
      <c r="AR33" s="31"/>
      <c r="AS33" s="31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</row>
    <row r="34" spans="1:56" ht="18.75" x14ac:dyDescent="0.3">
      <c r="A34" s="38" t="s">
        <v>26</v>
      </c>
      <c r="B34" s="6">
        <f t="shared" ref="B34:H34" si="12">B36</f>
        <v>778.19999999999993</v>
      </c>
      <c r="C34" s="6">
        <f t="shared" si="12"/>
        <v>155.69999999999999</v>
      </c>
      <c r="D34" s="6">
        <f t="shared" si="12"/>
        <v>155.65</v>
      </c>
      <c r="E34" s="6">
        <f t="shared" si="12"/>
        <v>155.65</v>
      </c>
      <c r="F34" s="6">
        <f t="shared" si="12"/>
        <v>20.001285016705221</v>
      </c>
      <c r="G34" s="6">
        <f t="shared" si="12"/>
        <v>99.967886962106618</v>
      </c>
      <c r="H34" s="8">
        <f t="shared" si="12"/>
        <v>0</v>
      </c>
      <c r="I34" s="8">
        <f t="shared" ref="I34:AE34" si="13">I36</f>
        <v>0</v>
      </c>
      <c r="J34" s="8">
        <f t="shared" si="13"/>
        <v>155.69999999999999</v>
      </c>
      <c r="K34" s="8">
        <f t="shared" si="13"/>
        <v>155.65</v>
      </c>
      <c r="L34" s="8">
        <f t="shared" si="13"/>
        <v>194.55</v>
      </c>
      <c r="M34" s="8">
        <f t="shared" si="13"/>
        <v>0</v>
      </c>
      <c r="N34" s="8">
        <f t="shared" si="13"/>
        <v>0</v>
      </c>
      <c r="O34" s="8">
        <f t="shared" si="13"/>
        <v>0</v>
      </c>
      <c r="P34" s="8">
        <f t="shared" si="13"/>
        <v>0</v>
      </c>
      <c r="Q34" s="8">
        <f t="shared" si="13"/>
        <v>0</v>
      </c>
      <c r="R34" s="8">
        <f t="shared" si="13"/>
        <v>194.55</v>
      </c>
      <c r="S34" s="8">
        <f t="shared" si="13"/>
        <v>0</v>
      </c>
      <c r="T34" s="8">
        <f t="shared" si="13"/>
        <v>0</v>
      </c>
      <c r="U34" s="8">
        <f t="shared" si="13"/>
        <v>0</v>
      </c>
      <c r="V34" s="8">
        <f t="shared" si="13"/>
        <v>0</v>
      </c>
      <c r="W34" s="8">
        <f t="shared" si="13"/>
        <v>0</v>
      </c>
      <c r="X34" s="8">
        <f t="shared" si="13"/>
        <v>194.55</v>
      </c>
      <c r="Y34" s="8">
        <f t="shared" si="13"/>
        <v>0</v>
      </c>
      <c r="Z34" s="8">
        <f t="shared" si="13"/>
        <v>0</v>
      </c>
      <c r="AA34" s="8">
        <f t="shared" si="13"/>
        <v>0</v>
      </c>
      <c r="AB34" s="8">
        <f t="shared" si="13"/>
        <v>0</v>
      </c>
      <c r="AC34" s="8">
        <f t="shared" si="13"/>
        <v>0</v>
      </c>
      <c r="AD34" s="8">
        <f t="shared" si="13"/>
        <v>38.85</v>
      </c>
      <c r="AE34" s="8">
        <f t="shared" si="13"/>
        <v>0</v>
      </c>
      <c r="AF34" s="81"/>
      <c r="AG34" s="29">
        <v>432.6</v>
      </c>
      <c r="AH34" s="29">
        <v>389.88</v>
      </c>
      <c r="AI34" s="29">
        <v>389.88</v>
      </c>
      <c r="AJ34" s="30">
        <v>0</v>
      </c>
      <c r="AK34" s="31"/>
      <c r="AL34" s="31"/>
      <c r="AM34" s="31"/>
      <c r="AN34" s="31"/>
      <c r="AO34" s="31"/>
      <c r="AP34" s="31"/>
      <c r="AQ34" s="31"/>
      <c r="AR34" s="31"/>
      <c r="AS34" s="31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</row>
    <row r="35" spans="1:56" ht="29.25" customHeight="1" x14ac:dyDescent="0.3">
      <c r="A35" s="40" t="s">
        <v>27</v>
      </c>
      <c r="B35" s="41"/>
      <c r="C35" s="41"/>
      <c r="D35" s="41"/>
      <c r="E35" s="41"/>
      <c r="F35" s="41"/>
      <c r="G35" s="41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18"/>
      <c r="AF35" s="81"/>
      <c r="AG35" s="29">
        <v>0</v>
      </c>
      <c r="AH35" s="29">
        <v>0</v>
      </c>
      <c r="AI35" s="29">
        <v>0</v>
      </c>
      <c r="AJ35" s="30">
        <v>0</v>
      </c>
      <c r="AK35" s="31"/>
      <c r="AL35" s="31"/>
      <c r="AM35" s="31"/>
      <c r="AN35" s="31"/>
      <c r="AO35" s="31"/>
      <c r="AP35" s="31"/>
      <c r="AQ35" s="31"/>
      <c r="AR35" s="31"/>
      <c r="AS35" s="31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</row>
    <row r="36" spans="1:56" ht="47.25" customHeight="1" x14ac:dyDescent="0.3">
      <c r="A36" s="94" t="s">
        <v>28</v>
      </c>
      <c r="B36" s="41">
        <f>H36+J36+L36+N36+P36+R36+T36+V36+X36+Z36+AB36+AD36</f>
        <v>778.19999999999993</v>
      </c>
      <c r="C36" s="41">
        <f>H36+J36</f>
        <v>155.69999999999999</v>
      </c>
      <c r="D36" s="41">
        <v>155.65</v>
      </c>
      <c r="E36" s="41">
        <f>I36+K36+M36+O36+Q36+S36+U36+W36+Y36+AA36+AC36+AE36</f>
        <v>155.65</v>
      </c>
      <c r="F36" s="41">
        <f>E36/B36*100</f>
        <v>20.001285016705221</v>
      </c>
      <c r="G36" s="41">
        <f>E36/C36*100</f>
        <v>99.967886962106618</v>
      </c>
      <c r="H36" s="42">
        <v>0</v>
      </c>
      <c r="I36" s="42">
        <v>0</v>
      </c>
      <c r="J36" s="42">
        <v>155.69999999999999</v>
      </c>
      <c r="K36" s="42">
        <v>155.65</v>
      </c>
      <c r="L36" s="42">
        <v>194.55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194.55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194.55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38.85</v>
      </c>
      <c r="AE36" s="18">
        <v>0</v>
      </c>
      <c r="AF36" s="81"/>
      <c r="AG36" s="29">
        <v>432.6</v>
      </c>
      <c r="AH36" s="29">
        <v>389.88</v>
      </c>
      <c r="AI36" s="29">
        <v>389.88</v>
      </c>
      <c r="AJ36" s="30">
        <v>0</v>
      </c>
      <c r="AK36" s="31"/>
      <c r="AL36" s="31"/>
      <c r="AM36" s="31"/>
      <c r="AN36" s="31"/>
      <c r="AO36" s="31"/>
      <c r="AP36" s="31"/>
      <c r="AQ36" s="31"/>
      <c r="AR36" s="31"/>
      <c r="AS36" s="31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</row>
    <row r="37" spans="1:56" ht="28.5" customHeight="1" x14ac:dyDescent="0.3">
      <c r="A37" s="40" t="s">
        <v>29</v>
      </c>
      <c r="B37" s="41"/>
      <c r="C37" s="41"/>
      <c r="D37" s="41"/>
      <c r="E37" s="41"/>
      <c r="F37" s="41"/>
      <c r="G37" s="41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18"/>
      <c r="AF37" s="81"/>
      <c r="AG37" s="29">
        <v>0</v>
      </c>
      <c r="AH37" s="29">
        <v>0</v>
      </c>
      <c r="AI37" s="29">
        <v>0</v>
      </c>
      <c r="AJ37" s="30">
        <v>0</v>
      </c>
      <c r="AK37" s="31"/>
      <c r="AL37" s="31"/>
      <c r="AM37" s="31"/>
      <c r="AN37" s="31"/>
      <c r="AO37" s="31"/>
      <c r="AP37" s="31"/>
      <c r="AQ37" s="31"/>
      <c r="AR37" s="31"/>
      <c r="AS37" s="31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</row>
    <row r="38" spans="1:56" ht="46.5" customHeight="1" x14ac:dyDescent="0.3">
      <c r="A38" s="43" t="s">
        <v>30</v>
      </c>
      <c r="B38" s="41"/>
      <c r="C38" s="41"/>
      <c r="D38" s="41"/>
      <c r="E38" s="41"/>
      <c r="F38" s="41"/>
      <c r="G38" s="41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18"/>
      <c r="AF38" s="81"/>
      <c r="AG38" s="29">
        <v>0</v>
      </c>
      <c r="AH38" s="29">
        <v>0</v>
      </c>
      <c r="AI38" s="29">
        <v>0</v>
      </c>
      <c r="AJ38" s="30">
        <v>0</v>
      </c>
      <c r="AK38" s="31"/>
      <c r="AL38" s="31"/>
      <c r="AM38" s="31"/>
      <c r="AN38" s="31"/>
      <c r="AO38" s="31"/>
      <c r="AP38" s="31"/>
      <c r="AQ38" s="31"/>
      <c r="AR38" s="31"/>
      <c r="AS38" s="31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</row>
    <row r="39" spans="1:56" ht="57.75" customHeight="1" x14ac:dyDescent="0.3">
      <c r="A39" s="40" t="s">
        <v>31</v>
      </c>
      <c r="B39" s="41"/>
      <c r="C39" s="41"/>
      <c r="D39" s="41"/>
      <c r="E39" s="41"/>
      <c r="F39" s="41"/>
      <c r="G39" s="41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18"/>
      <c r="AF39" s="82"/>
      <c r="AG39" s="29">
        <v>0</v>
      </c>
      <c r="AH39" s="29">
        <v>0</v>
      </c>
      <c r="AI39" s="29">
        <v>0</v>
      </c>
      <c r="AJ39" s="30">
        <v>0</v>
      </c>
      <c r="AK39" s="31"/>
      <c r="AL39" s="31"/>
      <c r="AM39" s="31"/>
      <c r="AN39" s="31"/>
      <c r="AO39" s="31"/>
      <c r="AP39" s="31"/>
      <c r="AQ39" s="31"/>
      <c r="AR39" s="31"/>
      <c r="AS39" s="31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</row>
    <row r="40" spans="1:56" ht="274.5" customHeight="1" x14ac:dyDescent="0.3">
      <c r="A40" s="5" t="s">
        <v>36</v>
      </c>
      <c r="B40" s="6"/>
      <c r="C40" s="6"/>
      <c r="D40" s="6"/>
      <c r="E40" s="6"/>
      <c r="F40" s="6"/>
      <c r="G40" s="6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18"/>
      <c r="AF40" s="21"/>
      <c r="AG40" s="25">
        <v>0</v>
      </c>
      <c r="AH40" s="25">
        <v>0</v>
      </c>
      <c r="AI40" s="25">
        <v>0</v>
      </c>
      <c r="AJ40" s="26">
        <v>0</v>
      </c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</row>
    <row r="41" spans="1:56" ht="111" customHeight="1" x14ac:dyDescent="0.25">
      <c r="A41" s="39" t="s">
        <v>37</v>
      </c>
      <c r="B41" s="6">
        <f>B42</f>
        <v>2450</v>
      </c>
      <c r="C41" s="6">
        <f t="shared" ref="C41:AE41" si="14">C42</f>
        <v>0</v>
      </c>
      <c r="D41" s="6">
        <f t="shared" si="14"/>
        <v>0</v>
      </c>
      <c r="E41" s="6">
        <f t="shared" si="14"/>
        <v>0</v>
      </c>
      <c r="F41" s="6">
        <f t="shared" si="14"/>
        <v>0</v>
      </c>
      <c r="G41" s="6" t="e">
        <f t="shared" si="14"/>
        <v>#DIV/0!</v>
      </c>
      <c r="H41" s="6">
        <f t="shared" si="14"/>
        <v>0</v>
      </c>
      <c r="I41" s="6">
        <f t="shared" si="14"/>
        <v>0</v>
      </c>
      <c r="J41" s="6">
        <f t="shared" si="14"/>
        <v>0</v>
      </c>
      <c r="K41" s="6">
        <f t="shared" si="14"/>
        <v>0</v>
      </c>
      <c r="L41" s="6">
        <f t="shared" si="14"/>
        <v>0</v>
      </c>
      <c r="M41" s="6">
        <f t="shared" si="14"/>
        <v>0</v>
      </c>
      <c r="N41" s="6">
        <f t="shared" si="14"/>
        <v>0</v>
      </c>
      <c r="O41" s="6">
        <f t="shared" si="14"/>
        <v>0</v>
      </c>
      <c r="P41" s="6">
        <f t="shared" si="14"/>
        <v>0</v>
      </c>
      <c r="Q41" s="6">
        <f t="shared" si="14"/>
        <v>0</v>
      </c>
      <c r="R41" s="6">
        <f t="shared" si="14"/>
        <v>0</v>
      </c>
      <c r="S41" s="6">
        <f t="shared" si="14"/>
        <v>0</v>
      </c>
      <c r="T41" s="6">
        <f t="shared" si="14"/>
        <v>700</v>
      </c>
      <c r="U41" s="6">
        <f t="shared" si="14"/>
        <v>0</v>
      </c>
      <c r="V41" s="6">
        <f t="shared" si="14"/>
        <v>1190</v>
      </c>
      <c r="W41" s="6">
        <f t="shared" si="14"/>
        <v>0</v>
      </c>
      <c r="X41" s="6">
        <f t="shared" si="14"/>
        <v>560</v>
      </c>
      <c r="Y41" s="6">
        <f t="shared" si="14"/>
        <v>0</v>
      </c>
      <c r="Z41" s="6">
        <f t="shared" si="14"/>
        <v>0</v>
      </c>
      <c r="AA41" s="6">
        <f t="shared" si="14"/>
        <v>0</v>
      </c>
      <c r="AB41" s="6">
        <f t="shared" si="14"/>
        <v>0</v>
      </c>
      <c r="AC41" s="6">
        <f t="shared" si="14"/>
        <v>0</v>
      </c>
      <c r="AD41" s="6">
        <f t="shared" si="14"/>
        <v>0</v>
      </c>
      <c r="AE41" s="6">
        <f t="shared" si="14"/>
        <v>0</v>
      </c>
      <c r="AF41" s="71" t="s">
        <v>71</v>
      </c>
      <c r="AG41" s="25">
        <v>2660</v>
      </c>
      <c r="AH41" s="25">
        <v>2660</v>
      </c>
      <c r="AI41" s="25">
        <v>910</v>
      </c>
      <c r="AJ41" s="26">
        <v>-1750</v>
      </c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</row>
    <row r="42" spans="1:56" ht="18.75" x14ac:dyDescent="0.3">
      <c r="A42" s="38" t="s">
        <v>26</v>
      </c>
      <c r="B42" s="6">
        <f>B44</f>
        <v>2450</v>
      </c>
      <c r="C42" s="6">
        <f t="shared" ref="C42:AE42" si="15">C44</f>
        <v>0</v>
      </c>
      <c r="D42" s="6">
        <f t="shared" si="15"/>
        <v>0</v>
      </c>
      <c r="E42" s="6">
        <f t="shared" si="15"/>
        <v>0</v>
      </c>
      <c r="F42" s="6">
        <f t="shared" si="15"/>
        <v>0</v>
      </c>
      <c r="G42" s="6" t="e">
        <f t="shared" si="15"/>
        <v>#DIV/0!</v>
      </c>
      <c r="H42" s="6">
        <f t="shared" si="15"/>
        <v>0</v>
      </c>
      <c r="I42" s="6">
        <f t="shared" si="15"/>
        <v>0</v>
      </c>
      <c r="J42" s="6">
        <f t="shared" si="15"/>
        <v>0</v>
      </c>
      <c r="K42" s="6">
        <f t="shared" si="15"/>
        <v>0</v>
      </c>
      <c r="L42" s="6">
        <f t="shared" si="15"/>
        <v>0</v>
      </c>
      <c r="M42" s="6">
        <f t="shared" si="15"/>
        <v>0</v>
      </c>
      <c r="N42" s="6">
        <f t="shared" si="15"/>
        <v>0</v>
      </c>
      <c r="O42" s="6">
        <f t="shared" si="15"/>
        <v>0</v>
      </c>
      <c r="P42" s="6">
        <f t="shared" si="15"/>
        <v>0</v>
      </c>
      <c r="Q42" s="6">
        <f t="shared" si="15"/>
        <v>0</v>
      </c>
      <c r="R42" s="6">
        <f t="shared" si="15"/>
        <v>0</v>
      </c>
      <c r="S42" s="6">
        <f t="shared" si="15"/>
        <v>0</v>
      </c>
      <c r="T42" s="6">
        <f t="shared" si="15"/>
        <v>700</v>
      </c>
      <c r="U42" s="6">
        <f t="shared" si="15"/>
        <v>0</v>
      </c>
      <c r="V42" s="6">
        <f t="shared" si="15"/>
        <v>1190</v>
      </c>
      <c r="W42" s="6">
        <f t="shared" si="15"/>
        <v>0</v>
      </c>
      <c r="X42" s="6">
        <f t="shared" si="15"/>
        <v>560</v>
      </c>
      <c r="Y42" s="6">
        <f t="shared" si="15"/>
        <v>0</v>
      </c>
      <c r="Z42" s="6">
        <f t="shared" si="15"/>
        <v>0</v>
      </c>
      <c r="AA42" s="6">
        <f t="shared" si="15"/>
        <v>0</v>
      </c>
      <c r="AB42" s="6">
        <f t="shared" si="15"/>
        <v>0</v>
      </c>
      <c r="AC42" s="6">
        <f t="shared" si="15"/>
        <v>0</v>
      </c>
      <c r="AD42" s="6">
        <f t="shared" si="15"/>
        <v>0</v>
      </c>
      <c r="AE42" s="6">
        <f t="shared" si="15"/>
        <v>0</v>
      </c>
      <c r="AF42" s="76"/>
      <c r="AG42" s="25">
        <v>2660</v>
      </c>
      <c r="AH42" s="25">
        <v>2660</v>
      </c>
      <c r="AI42" s="25">
        <v>910</v>
      </c>
      <c r="AJ42" s="26">
        <v>-1750</v>
      </c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</row>
    <row r="43" spans="1:56" s="28" customFormat="1" ht="27.75" customHeight="1" x14ac:dyDescent="0.3">
      <c r="A43" s="40" t="s">
        <v>27</v>
      </c>
      <c r="B43" s="41"/>
      <c r="C43" s="41"/>
      <c r="D43" s="41"/>
      <c r="E43" s="41"/>
      <c r="F43" s="41"/>
      <c r="G43" s="41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18"/>
      <c r="AF43" s="76"/>
      <c r="AG43" s="25">
        <v>0</v>
      </c>
      <c r="AH43" s="25">
        <v>0</v>
      </c>
      <c r="AI43" s="25">
        <v>0</v>
      </c>
      <c r="AJ43" s="26">
        <v>0</v>
      </c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</row>
    <row r="44" spans="1:56" s="28" customFormat="1" ht="47.25" customHeight="1" x14ac:dyDescent="0.3">
      <c r="A44" s="43" t="s">
        <v>28</v>
      </c>
      <c r="B44" s="41">
        <f>H44+J44+L44+N44+P44+R44+T44+V44+X44+Z44+AB44+AD44</f>
        <v>2450</v>
      </c>
      <c r="C44" s="41">
        <f>H44+J44</f>
        <v>0</v>
      </c>
      <c r="D44" s="41">
        <v>0</v>
      </c>
      <c r="E44" s="41">
        <f>I44+K44</f>
        <v>0</v>
      </c>
      <c r="F44" s="41">
        <f>E44/B44*100</f>
        <v>0</v>
      </c>
      <c r="G44" s="41" t="e">
        <f>E44/C44*100</f>
        <v>#DIV/0!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700</v>
      </c>
      <c r="U44" s="42">
        <v>0</v>
      </c>
      <c r="V44" s="42">
        <v>1190</v>
      </c>
      <c r="W44" s="42">
        <v>0</v>
      </c>
      <c r="X44" s="42">
        <v>560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18">
        <v>0</v>
      </c>
      <c r="AF44" s="76"/>
      <c r="AG44" s="25">
        <v>2660</v>
      </c>
      <c r="AH44" s="25">
        <v>2660</v>
      </c>
      <c r="AI44" s="25">
        <v>910</v>
      </c>
      <c r="AJ44" s="26">
        <v>-1750</v>
      </c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</row>
    <row r="45" spans="1:56" ht="30" customHeight="1" x14ac:dyDescent="0.3">
      <c r="A45" s="40" t="s">
        <v>29</v>
      </c>
      <c r="B45" s="41"/>
      <c r="C45" s="41"/>
      <c r="D45" s="41"/>
      <c r="E45" s="41"/>
      <c r="F45" s="41"/>
      <c r="G45" s="41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18"/>
      <c r="AF45" s="76"/>
      <c r="AG45" s="25">
        <v>0</v>
      </c>
      <c r="AH45" s="25">
        <v>0</v>
      </c>
      <c r="AI45" s="25">
        <v>0</v>
      </c>
      <c r="AJ45" s="26">
        <v>0</v>
      </c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</row>
    <row r="46" spans="1:56" ht="63" customHeight="1" x14ac:dyDescent="0.3">
      <c r="A46" s="43" t="s">
        <v>30</v>
      </c>
      <c r="B46" s="41"/>
      <c r="C46" s="41"/>
      <c r="D46" s="41"/>
      <c r="E46" s="41"/>
      <c r="F46" s="41"/>
      <c r="G46" s="41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18"/>
      <c r="AF46" s="76"/>
      <c r="AG46" s="25">
        <v>0</v>
      </c>
      <c r="AH46" s="25">
        <v>0</v>
      </c>
      <c r="AI46" s="25">
        <v>0</v>
      </c>
      <c r="AJ46" s="26">
        <v>0</v>
      </c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</row>
    <row r="47" spans="1:56" ht="62.25" customHeight="1" x14ac:dyDescent="0.3">
      <c r="A47" s="40" t="s">
        <v>31</v>
      </c>
      <c r="B47" s="41"/>
      <c r="C47" s="41"/>
      <c r="D47" s="41"/>
      <c r="E47" s="41"/>
      <c r="F47" s="41"/>
      <c r="G47" s="41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18"/>
      <c r="AF47" s="77"/>
      <c r="AG47" s="25">
        <v>0</v>
      </c>
      <c r="AH47" s="25">
        <v>0</v>
      </c>
      <c r="AI47" s="25">
        <v>0</v>
      </c>
      <c r="AJ47" s="26">
        <v>0</v>
      </c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</row>
    <row r="48" spans="1:56" ht="211.5" customHeight="1" x14ac:dyDescent="0.3">
      <c r="A48" s="5" t="s">
        <v>38</v>
      </c>
      <c r="B48" s="6"/>
      <c r="C48" s="6"/>
      <c r="D48" s="6"/>
      <c r="E48" s="6"/>
      <c r="F48" s="6"/>
      <c r="G48" s="6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18"/>
      <c r="AF48" s="21"/>
      <c r="AG48" s="25">
        <v>0</v>
      </c>
      <c r="AH48" s="25">
        <v>0</v>
      </c>
      <c r="AI48" s="25">
        <v>0</v>
      </c>
      <c r="AJ48" s="26">
        <v>0</v>
      </c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</row>
    <row r="49" spans="1:56" ht="208.5" customHeight="1" x14ac:dyDescent="0.25">
      <c r="A49" s="95" t="s">
        <v>39</v>
      </c>
      <c r="B49" s="6">
        <f t="shared" ref="B49:G49" si="16">B50</f>
        <v>8051.5</v>
      </c>
      <c r="C49" s="6">
        <f t="shared" si="16"/>
        <v>1653.2599999999998</v>
      </c>
      <c r="D49" s="6">
        <f t="shared" si="16"/>
        <v>1653.3</v>
      </c>
      <c r="E49" s="6">
        <f t="shared" si="16"/>
        <v>1495.2099999999998</v>
      </c>
      <c r="F49" s="6">
        <f t="shared" si="16"/>
        <v>18.570576911134566</v>
      </c>
      <c r="G49" s="6">
        <f t="shared" si="16"/>
        <v>90.440100165733156</v>
      </c>
      <c r="H49" s="8">
        <f>H50</f>
        <v>694.35</v>
      </c>
      <c r="I49" s="8">
        <f t="shared" ref="I49:AE49" si="17">I50</f>
        <v>550.47</v>
      </c>
      <c r="J49" s="8">
        <f t="shared" si="17"/>
        <v>548.04</v>
      </c>
      <c r="K49" s="8">
        <f t="shared" si="17"/>
        <v>605.15</v>
      </c>
      <c r="L49" s="8">
        <f t="shared" si="17"/>
        <v>410.87</v>
      </c>
      <c r="M49" s="8">
        <f t="shared" si="17"/>
        <v>339.59</v>
      </c>
      <c r="N49" s="8">
        <f t="shared" si="17"/>
        <v>1014</v>
      </c>
      <c r="O49" s="8">
        <f t="shared" si="17"/>
        <v>0</v>
      </c>
      <c r="P49" s="8">
        <f t="shared" si="17"/>
        <v>492.24</v>
      </c>
      <c r="Q49" s="8">
        <f t="shared" si="17"/>
        <v>0</v>
      </c>
      <c r="R49" s="8">
        <f t="shared" si="17"/>
        <v>837.03</v>
      </c>
      <c r="S49" s="8">
        <f t="shared" si="17"/>
        <v>0</v>
      </c>
      <c r="T49" s="8">
        <f t="shared" si="17"/>
        <v>1121.0899999999999</v>
      </c>
      <c r="U49" s="8">
        <f t="shared" si="17"/>
        <v>0</v>
      </c>
      <c r="V49" s="8">
        <f t="shared" si="17"/>
        <v>780.77</v>
      </c>
      <c r="W49" s="8">
        <f t="shared" si="17"/>
        <v>0</v>
      </c>
      <c r="X49" s="8">
        <f t="shared" si="17"/>
        <v>333.34</v>
      </c>
      <c r="Y49" s="8">
        <f t="shared" si="17"/>
        <v>0</v>
      </c>
      <c r="Z49" s="8">
        <f t="shared" si="17"/>
        <v>708.55</v>
      </c>
      <c r="AA49" s="8">
        <f t="shared" si="17"/>
        <v>0</v>
      </c>
      <c r="AB49" s="8">
        <f t="shared" si="17"/>
        <v>482.5</v>
      </c>
      <c r="AC49" s="8">
        <f t="shared" si="17"/>
        <v>0</v>
      </c>
      <c r="AD49" s="8">
        <f t="shared" si="17"/>
        <v>628.72</v>
      </c>
      <c r="AE49" s="8">
        <f t="shared" si="17"/>
        <v>0</v>
      </c>
      <c r="AF49" s="71" t="s">
        <v>73</v>
      </c>
      <c r="AG49" s="29">
        <v>7775.8200000000006</v>
      </c>
      <c r="AH49" s="25">
        <v>6454.55</v>
      </c>
      <c r="AI49" s="25">
        <v>6395.69</v>
      </c>
      <c r="AJ49" s="26">
        <v>-548.09000000000106</v>
      </c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</row>
    <row r="50" spans="1:56" ht="18.75" x14ac:dyDescent="0.3">
      <c r="A50" s="38" t="s">
        <v>26</v>
      </c>
      <c r="B50" s="6">
        <f t="shared" ref="B50:G50" si="18">B52</f>
        <v>8051.5</v>
      </c>
      <c r="C50" s="6">
        <f t="shared" si="18"/>
        <v>1653.2599999999998</v>
      </c>
      <c r="D50" s="6">
        <f t="shared" si="18"/>
        <v>1653.3</v>
      </c>
      <c r="E50" s="6">
        <f t="shared" si="18"/>
        <v>1495.2099999999998</v>
      </c>
      <c r="F50" s="6">
        <f t="shared" si="18"/>
        <v>18.570576911134566</v>
      </c>
      <c r="G50" s="6">
        <f t="shared" si="18"/>
        <v>90.440100165733156</v>
      </c>
      <c r="H50" s="8">
        <f>H52</f>
        <v>694.35</v>
      </c>
      <c r="I50" s="8">
        <f t="shared" ref="I50:AE50" si="19">I52</f>
        <v>550.47</v>
      </c>
      <c r="J50" s="8">
        <f t="shared" si="19"/>
        <v>548.04</v>
      </c>
      <c r="K50" s="8">
        <f t="shared" si="19"/>
        <v>605.15</v>
      </c>
      <c r="L50" s="8">
        <f t="shared" si="19"/>
        <v>410.87</v>
      </c>
      <c r="M50" s="8">
        <f t="shared" si="19"/>
        <v>339.59</v>
      </c>
      <c r="N50" s="8">
        <f t="shared" si="19"/>
        <v>1014</v>
      </c>
      <c r="O50" s="8">
        <f t="shared" si="19"/>
        <v>0</v>
      </c>
      <c r="P50" s="8">
        <f t="shared" si="19"/>
        <v>492.24</v>
      </c>
      <c r="Q50" s="8">
        <f t="shared" si="19"/>
        <v>0</v>
      </c>
      <c r="R50" s="8">
        <f t="shared" si="19"/>
        <v>837.03</v>
      </c>
      <c r="S50" s="8">
        <f t="shared" si="19"/>
        <v>0</v>
      </c>
      <c r="T50" s="8">
        <f t="shared" si="19"/>
        <v>1121.0899999999999</v>
      </c>
      <c r="U50" s="8">
        <f t="shared" si="19"/>
        <v>0</v>
      </c>
      <c r="V50" s="8">
        <f t="shared" si="19"/>
        <v>780.77</v>
      </c>
      <c r="W50" s="8">
        <f t="shared" si="19"/>
        <v>0</v>
      </c>
      <c r="X50" s="8">
        <f t="shared" si="19"/>
        <v>333.34</v>
      </c>
      <c r="Y50" s="8">
        <f t="shared" si="19"/>
        <v>0</v>
      </c>
      <c r="Z50" s="8">
        <f t="shared" si="19"/>
        <v>708.55</v>
      </c>
      <c r="AA50" s="8">
        <f t="shared" si="19"/>
        <v>0</v>
      </c>
      <c r="AB50" s="8">
        <f t="shared" si="19"/>
        <v>482.5</v>
      </c>
      <c r="AC50" s="8">
        <f t="shared" si="19"/>
        <v>0</v>
      </c>
      <c r="AD50" s="8">
        <f t="shared" si="19"/>
        <v>628.72</v>
      </c>
      <c r="AE50" s="8">
        <f t="shared" si="19"/>
        <v>0</v>
      </c>
      <c r="AF50" s="81"/>
      <c r="AG50" s="29">
        <v>7775.8200000000006</v>
      </c>
      <c r="AH50" s="25">
        <v>6454.55</v>
      </c>
      <c r="AI50" s="25">
        <v>6395.69</v>
      </c>
      <c r="AJ50" s="26">
        <v>-548.09000000000106</v>
      </c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</row>
    <row r="51" spans="1:56" s="28" customFormat="1" ht="26.25" customHeight="1" x14ac:dyDescent="0.3">
      <c r="A51" s="40" t="s">
        <v>27</v>
      </c>
      <c r="B51" s="41"/>
      <c r="C51" s="41"/>
      <c r="D51" s="41"/>
      <c r="E51" s="41"/>
      <c r="F51" s="41"/>
      <c r="G51" s="41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18"/>
      <c r="AF51" s="81"/>
      <c r="AG51" s="29">
        <v>0</v>
      </c>
      <c r="AH51" s="25">
        <v>0</v>
      </c>
      <c r="AI51" s="25">
        <v>0</v>
      </c>
      <c r="AJ51" s="26">
        <v>0</v>
      </c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</row>
    <row r="52" spans="1:56" s="28" customFormat="1" ht="38.25" customHeight="1" x14ac:dyDescent="0.3">
      <c r="A52" s="94" t="s">
        <v>28</v>
      </c>
      <c r="B52" s="41">
        <f>H52+J52+L52+N52+P52+R52+T52+V52+X52+Z52+AB52+AD52</f>
        <v>8051.5</v>
      </c>
      <c r="C52" s="41">
        <f>H52+J52+L52</f>
        <v>1653.2599999999998</v>
      </c>
      <c r="D52" s="41">
        <v>1653.3</v>
      </c>
      <c r="E52" s="41">
        <f>I52+K52+M52+O52+Q52+S52+U52+W52+Y52+AA52+AC52+AE52</f>
        <v>1495.2099999999998</v>
      </c>
      <c r="F52" s="41">
        <f>E52/B52*100</f>
        <v>18.570576911134566</v>
      </c>
      <c r="G52" s="41">
        <f>E52/C52*100</f>
        <v>90.440100165733156</v>
      </c>
      <c r="H52" s="42">
        <v>694.35</v>
      </c>
      <c r="I52" s="18">
        <v>550.47</v>
      </c>
      <c r="J52" s="42">
        <v>548.04</v>
      </c>
      <c r="K52" s="18">
        <v>605.15</v>
      </c>
      <c r="L52" s="42">
        <v>410.87</v>
      </c>
      <c r="M52" s="42">
        <v>339.59</v>
      </c>
      <c r="N52" s="42">
        <v>1014</v>
      </c>
      <c r="O52" s="42">
        <v>0</v>
      </c>
      <c r="P52" s="42">
        <v>492.24</v>
      </c>
      <c r="Q52" s="42">
        <v>0</v>
      </c>
      <c r="R52" s="42">
        <v>837.03</v>
      </c>
      <c r="S52" s="42">
        <v>0</v>
      </c>
      <c r="T52" s="42">
        <v>1121.0899999999999</v>
      </c>
      <c r="U52" s="42">
        <v>0</v>
      </c>
      <c r="V52" s="42">
        <v>780.77</v>
      </c>
      <c r="W52" s="42">
        <v>0</v>
      </c>
      <c r="X52" s="42">
        <v>333.34</v>
      </c>
      <c r="Y52" s="42">
        <v>0</v>
      </c>
      <c r="Z52" s="42">
        <v>708.55</v>
      </c>
      <c r="AA52" s="42">
        <v>0</v>
      </c>
      <c r="AB52" s="42">
        <v>482.5</v>
      </c>
      <c r="AC52" s="42">
        <v>0</v>
      </c>
      <c r="AD52" s="42">
        <v>628.72</v>
      </c>
      <c r="AE52" s="18">
        <v>0</v>
      </c>
      <c r="AF52" s="81"/>
      <c r="AG52" s="29">
        <v>7775.8200000000006</v>
      </c>
      <c r="AH52" s="25">
        <v>6454.55</v>
      </c>
      <c r="AI52" s="25">
        <v>6395.69</v>
      </c>
      <c r="AJ52" s="26">
        <v>-548.09000000000106</v>
      </c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</row>
    <row r="53" spans="1:56" ht="31.5" customHeight="1" x14ac:dyDescent="0.3">
      <c r="A53" s="40" t="s">
        <v>29</v>
      </c>
      <c r="B53" s="41"/>
      <c r="C53" s="41"/>
      <c r="D53" s="41"/>
      <c r="E53" s="41"/>
      <c r="F53" s="41"/>
      <c r="G53" s="41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18"/>
      <c r="AF53" s="81"/>
      <c r="AG53" s="29">
        <v>0</v>
      </c>
      <c r="AH53" s="25">
        <v>0</v>
      </c>
      <c r="AI53" s="25">
        <v>0</v>
      </c>
      <c r="AJ53" s="26">
        <v>0</v>
      </c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</row>
    <row r="54" spans="1:56" ht="61.5" customHeight="1" x14ac:dyDescent="0.3">
      <c r="A54" s="43" t="s">
        <v>30</v>
      </c>
      <c r="B54" s="41"/>
      <c r="C54" s="41"/>
      <c r="D54" s="41"/>
      <c r="E54" s="41"/>
      <c r="F54" s="41"/>
      <c r="G54" s="41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18"/>
      <c r="AF54" s="81"/>
      <c r="AG54" s="29">
        <v>0</v>
      </c>
      <c r="AH54" s="25">
        <v>0</v>
      </c>
      <c r="AI54" s="25">
        <v>0</v>
      </c>
      <c r="AJ54" s="26">
        <v>0</v>
      </c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</row>
    <row r="55" spans="1:56" ht="21.75" customHeight="1" x14ac:dyDescent="0.3">
      <c r="A55" s="40" t="s">
        <v>31</v>
      </c>
      <c r="B55" s="41"/>
      <c r="C55" s="41"/>
      <c r="D55" s="41"/>
      <c r="E55" s="41"/>
      <c r="F55" s="41"/>
      <c r="G55" s="41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18"/>
      <c r="AF55" s="82"/>
      <c r="AG55" s="29">
        <v>0</v>
      </c>
      <c r="AH55" s="25">
        <v>0</v>
      </c>
      <c r="AI55" s="25">
        <v>0</v>
      </c>
      <c r="AJ55" s="26">
        <v>0</v>
      </c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</row>
    <row r="56" spans="1:56" ht="264" customHeight="1" x14ac:dyDescent="0.3">
      <c r="A56" s="5" t="s">
        <v>36</v>
      </c>
      <c r="B56" s="6"/>
      <c r="C56" s="6"/>
      <c r="D56" s="6"/>
      <c r="E56" s="6"/>
      <c r="F56" s="6"/>
      <c r="G56" s="6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18"/>
      <c r="AF56" s="21"/>
      <c r="AG56" s="25">
        <v>0</v>
      </c>
      <c r="AH56" s="25">
        <v>0</v>
      </c>
      <c r="AI56" s="25">
        <v>0</v>
      </c>
      <c r="AJ56" s="26">
        <v>0</v>
      </c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</row>
    <row r="57" spans="1:56" ht="120" customHeight="1" x14ac:dyDescent="0.3">
      <c r="A57" s="39" t="s">
        <v>40</v>
      </c>
      <c r="B57" s="6">
        <f>B58</f>
        <v>15673.599999999999</v>
      </c>
      <c r="C57" s="6">
        <f>C58</f>
        <v>27.099999999999998</v>
      </c>
      <c r="D57" s="6">
        <f>D58</f>
        <v>27.1</v>
      </c>
      <c r="E57" s="6">
        <f>E58</f>
        <v>23.47</v>
      </c>
      <c r="F57" s="6">
        <f>E57/B57*100</f>
        <v>0.14974224173131892</v>
      </c>
      <c r="G57" s="6">
        <f>G58</f>
        <v>86.605166051660518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f>N58</f>
        <v>9.7899999999999991</v>
      </c>
      <c r="O57" s="8">
        <f>O58</f>
        <v>0</v>
      </c>
      <c r="P57" s="8">
        <f>P58</f>
        <v>9.7899999999999991</v>
      </c>
      <c r="Q57" s="8">
        <f>Q58</f>
        <v>0</v>
      </c>
      <c r="R57" s="8">
        <v>0</v>
      </c>
      <c r="S57" s="8">
        <f>S58</f>
        <v>0</v>
      </c>
      <c r="T57" s="8">
        <v>1803.3100000000002</v>
      </c>
      <c r="U57" s="8">
        <f t="shared" ref="U57:AD57" si="20">U58</f>
        <v>0</v>
      </c>
      <c r="V57" s="8">
        <f t="shared" si="20"/>
        <v>9.7899999999999991</v>
      </c>
      <c r="W57" s="8">
        <f t="shared" si="20"/>
        <v>0</v>
      </c>
      <c r="X57" s="8">
        <f t="shared" si="20"/>
        <v>0</v>
      </c>
      <c r="Y57" s="8">
        <f t="shared" si="20"/>
        <v>0</v>
      </c>
      <c r="Z57" s="8">
        <f t="shared" si="20"/>
        <v>9.7799999999999994</v>
      </c>
      <c r="AA57" s="8">
        <f t="shared" si="20"/>
        <v>0</v>
      </c>
      <c r="AB57" s="8">
        <f t="shared" si="20"/>
        <v>9.7799999999999994</v>
      </c>
      <c r="AC57" s="8">
        <f t="shared" si="20"/>
        <v>0</v>
      </c>
      <c r="AD57" s="8">
        <f t="shared" si="20"/>
        <v>15568.2</v>
      </c>
      <c r="AE57" s="18">
        <v>0</v>
      </c>
      <c r="AF57" s="21"/>
      <c r="AG57" s="25">
        <v>31324.829999999998</v>
      </c>
      <c r="AH57" s="25">
        <v>24506.93</v>
      </c>
      <c r="AI57" s="25">
        <v>26161.8</v>
      </c>
      <c r="AJ57" s="26">
        <v>-39.910000000003492</v>
      </c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</row>
    <row r="58" spans="1:56" ht="18.75" x14ac:dyDescent="0.3">
      <c r="A58" s="38" t="s">
        <v>26</v>
      </c>
      <c r="B58" s="6">
        <f>B59+B60+B61+B62+B63</f>
        <v>15673.599999999999</v>
      </c>
      <c r="C58" s="6">
        <f>C59+C60+C61+C62+C63</f>
        <v>27.099999999999998</v>
      </c>
      <c r="D58" s="6">
        <f>D59+D60+D61+D62+D63</f>
        <v>27.1</v>
      </c>
      <c r="E58" s="6">
        <f>E59+E60+E61+E62+E63</f>
        <v>23.47</v>
      </c>
      <c r="F58" s="6">
        <f>E58/B58*100</f>
        <v>0.14974224173131892</v>
      </c>
      <c r="G58" s="6">
        <f>E58/C58*100</f>
        <v>86.605166051660518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f t="shared" ref="N58:W58" si="21">N59+N60+N61+N62+N63</f>
        <v>9.7899999999999991</v>
      </c>
      <c r="O58" s="8">
        <f t="shared" si="21"/>
        <v>0</v>
      </c>
      <c r="P58" s="8">
        <f t="shared" si="21"/>
        <v>9.7899999999999991</v>
      </c>
      <c r="Q58" s="8">
        <f t="shared" si="21"/>
        <v>0</v>
      </c>
      <c r="R58" s="8">
        <f t="shared" si="21"/>
        <v>9.7899999999999991</v>
      </c>
      <c r="S58" s="8">
        <f t="shared" si="21"/>
        <v>0</v>
      </c>
      <c r="T58" s="8">
        <f t="shared" si="21"/>
        <v>9.7899999999999991</v>
      </c>
      <c r="U58" s="8">
        <f t="shared" si="21"/>
        <v>0</v>
      </c>
      <c r="V58" s="8">
        <f t="shared" si="21"/>
        <v>9.7899999999999991</v>
      </c>
      <c r="W58" s="8">
        <f t="shared" si="21"/>
        <v>0</v>
      </c>
      <c r="X58" s="8">
        <v>0</v>
      </c>
      <c r="Y58" s="8">
        <f t="shared" ref="Y58:AD58" si="22">Y59+Y60+Y61+Y62+Y63</f>
        <v>0</v>
      </c>
      <c r="Z58" s="8">
        <f t="shared" si="22"/>
        <v>9.7799999999999994</v>
      </c>
      <c r="AA58" s="8">
        <f t="shared" si="22"/>
        <v>0</v>
      </c>
      <c r="AB58" s="8">
        <f t="shared" si="22"/>
        <v>9.7799999999999994</v>
      </c>
      <c r="AC58" s="8">
        <f t="shared" si="22"/>
        <v>0</v>
      </c>
      <c r="AD58" s="8">
        <f t="shared" si="22"/>
        <v>15568.2</v>
      </c>
      <c r="AE58" s="18">
        <v>0</v>
      </c>
      <c r="AF58" s="21"/>
      <c r="AG58" s="25">
        <v>31324.829999999998</v>
      </c>
      <c r="AH58" s="25">
        <v>24506.93</v>
      </c>
      <c r="AI58" s="25">
        <v>26161.8</v>
      </c>
      <c r="AJ58" s="26">
        <v>-39.910000000003492</v>
      </c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</row>
    <row r="59" spans="1:56" s="28" customFormat="1" ht="26.25" customHeight="1" x14ac:dyDescent="0.3">
      <c r="A59" s="40" t="s">
        <v>27</v>
      </c>
      <c r="B59" s="41">
        <f t="shared" ref="B59:E61" si="23">B66+B73</f>
        <v>0</v>
      </c>
      <c r="C59" s="41">
        <f t="shared" si="23"/>
        <v>0</v>
      </c>
      <c r="D59" s="41">
        <v>0</v>
      </c>
      <c r="E59" s="41">
        <f t="shared" si="23"/>
        <v>0</v>
      </c>
      <c r="F59" s="41">
        <v>0</v>
      </c>
      <c r="G59" s="41" t="e">
        <f>E59/B59*100</f>
        <v>#DIV/0!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f t="shared" ref="N59:AD59" si="24">N66+N73</f>
        <v>0</v>
      </c>
      <c r="O59" s="42">
        <f t="shared" si="24"/>
        <v>0</v>
      </c>
      <c r="P59" s="42">
        <f t="shared" si="24"/>
        <v>0</v>
      </c>
      <c r="Q59" s="42">
        <f t="shared" si="24"/>
        <v>0</v>
      </c>
      <c r="R59" s="42">
        <f t="shared" si="24"/>
        <v>0</v>
      </c>
      <c r="S59" s="42">
        <f t="shared" si="24"/>
        <v>0</v>
      </c>
      <c r="T59" s="42">
        <f t="shared" si="24"/>
        <v>0</v>
      </c>
      <c r="U59" s="42">
        <f t="shared" si="24"/>
        <v>0</v>
      </c>
      <c r="V59" s="42">
        <f t="shared" si="24"/>
        <v>0</v>
      </c>
      <c r="W59" s="42">
        <f t="shared" si="24"/>
        <v>0</v>
      </c>
      <c r="X59" s="42">
        <f t="shared" si="24"/>
        <v>0</v>
      </c>
      <c r="Y59" s="42">
        <f t="shared" si="24"/>
        <v>0</v>
      </c>
      <c r="Z59" s="42">
        <f t="shared" si="24"/>
        <v>0</v>
      </c>
      <c r="AA59" s="42">
        <f t="shared" si="24"/>
        <v>0</v>
      </c>
      <c r="AB59" s="42">
        <f t="shared" si="24"/>
        <v>0</v>
      </c>
      <c r="AC59" s="42">
        <f t="shared" si="24"/>
        <v>0</v>
      </c>
      <c r="AD59" s="42">
        <f t="shared" si="24"/>
        <v>0</v>
      </c>
      <c r="AE59" s="18">
        <v>0</v>
      </c>
      <c r="AF59" s="21"/>
      <c r="AG59" s="25">
        <v>745.45</v>
      </c>
      <c r="AH59" s="25">
        <v>0</v>
      </c>
      <c r="AI59" s="25">
        <v>745.45</v>
      </c>
      <c r="AJ59" s="26">
        <v>0.45000000000004547</v>
      </c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</row>
    <row r="60" spans="1:56" s="28" customFormat="1" ht="45.75" customHeight="1" x14ac:dyDescent="0.3">
      <c r="A60" s="43" t="s">
        <v>28</v>
      </c>
      <c r="B60" s="41">
        <f t="shared" si="23"/>
        <v>12752.3</v>
      </c>
      <c r="C60" s="41">
        <f t="shared" si="23"/>
        <v>27.099999999999998</v>
      </c>
      <c r="D60" s="41">
        <f t="shared" si="23"/>
        <v>27.1</v>
      </c>
      <c r="E60" s="41">
        <f t="shared" si="23"/>
        <v>23.47</v>
      </c>
      <c r="F60" s="41">
        <f>E60/B60*100</f>
        <v>0.18404523105635845</v>
      </c>
      <c r="G60" s="41">
        <f>E60/C60*100</f>
        <v>86.605166051660518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f t="shared" ref="N60:AD60" si="25">N67+N74</f>
        <v>9.7899999999999991</v>
      </c>
      <c r="O60" s="42">
        <f t="shared" si="25"/>
        <v>0</v>
      </c>
      <c r="P60" s="42">
        <f t="shared" si="25"/>
        <v>9.7899999999999991</v>
      </c>
      <c r="Q60" s="42">
        <f t="shared" si="25"/>
        <v>0</v>
      </c>
      <c r="R60" s="42">
        <f t="shared" si="25"/>
        <v>9.7899999999999991</v>
      </c>
      <c r="S60" s="42">
        <f t="shared" si="25"/>
        <v>0</v>
      </c>
      <c r="T60" s="42">
        <f t="shared" si="25"/>
        <v>9.7899999999999991</v>
      </c>
      <c r="U60" s="42">
        <f t="shared" si="25"/>
        <v>0</v>
      </c>
      <c r="V60" s="42">
        <f t="shared" si="25"/>
        <v>9.7899999999999991</v>
      </c>
      <c r="W60" s="42">
        <f t="shared" si="25"/>
        <v>0</v>
      </c>
      <c r="X60" s="42">
        <f t="shared" si="25"/>
        <v>9.7899999999999991</v>
      </c>
      <c r="Y60" s="42">
        <f t="shared" si="25"/>
        <v>0</v>
      </c>
      <c r="Z60" s="42">
        <f t="shared" si="25"/>
        <v>9.7799999999999994</v>
      </c>
      <c r="AA60" s="42">
        <f t="shared" si="25"/>
        <v>0</v>
      </c>
      <c r="AB60" s="42">
        <f t="shared" si="25"/>
        <v>9.7799999999999994</v>
      </c>
      <c r="AC60" s="42">
        <f t="shared" si="25"/>
        <v>0</v>
      </c>
      <c r="AD60" s="42">
        <f t="shared" si="25"/>
        <v>12646.9</v>
      </c>
      <c r="AE60" s="18">
        <v>0</v>
      </c>
      <c r="AF60" s="21"/>
      <c r="AG60" s="25">
        <v>26753.38</v>
      </c>
      <c r="AH60" s="25">
        <v>22420.300000000003</v>
      </c>
      <c r="AI60" s="25">
        <v>22424.99</v>
      </c>
      <c r="AJ60" s="26">
        <v>-40.36000000000422</v>
      </c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</row>
    <row r="61" spans="1:56" s="28" customFormat="1" ht="31.5" customHeight="1" x14ac:dyDescent="0.3">
      <c r="A61" s="40" t="s">
        <v>29</v>
      </c>
      <c r="B61" s="41">
        <f t="shared" si="23"/>
        <v>2921.3</v>
      </c>
      <c r="C61" s="41">
        <f t="shared" si="23"/>
        <v>0</v>
      </c>
      <c r="D61" s="41">
        <f t="shared" si="23"/>
        <v>0</v>
      </c>
      <c r="E61" s="41">
        <f t="shared" si="23"/>
        <v>0</v>
      </c>
      <c r="F61" s="41">
        <f>E61/B61*100</f>
        <v>0</v>
      </c>
      <c r="G61" s="41" t="e">
        <f>E61/C61*100</f>
        <v>#DIV/0!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f t="shared" ref="N61:AD61" si="26">N68+N75</f>
        <v>0</v>
      </c>
      <c r="O61" s="42">
        <f t="shared" si="26"/>
        <v>0</v>
      </c>
      <c r="P61" s="42">
        <f t="shared" si="26"/>
        <v>0</v>
      </c>
      <c r="Q61" s="42">
        <f t="shared" si="26"/>
        <v>0</v>
      </c>
      <c r="R61" s="42">
        <f t="shared" si="26"/>
        <v>0</v>
      </c>
      <c r="S61" s="42">
        <f t="shared" si="26"/>
        <v>0</v>
      </c>
      <c r="T61" s="42">
        <f t="shared" si="26"/>
        <v>0</v>
      </c>
      <c r="U61" s="42">
        <f t="shared" si="26"/>
        <v>0</v>
      </c>
      <c r="V61" s="42">
        <f t="shared" si="26"/>
        <v>0</v>
      </c>
      <c r="W61" s="42">
        <f t="shared" si="26"/>
        <v>0</v>
      </c>
      <c r="X61" s="42">
        <f t="shared" si="26"/>
        <v>0</v>
      </c>
      <c r="Y61" s="42">
        <f t="shared" si="26"/>
        <v>0</v>
      </c>
      <c r="Z61" s="42">
        <f t="shared" si="26"/>
        <v>0</v>
      </c>
      <c r="AA61" s="42">
        <f t="shared" si="26"/>
        <v>0</v>
      </c>
      <c r="AB61" s="42">
        <f t="shared" si="26"/>
        <v>0</v>
      </c>
      <c r="AC61" s="42">
        <f t="shared" si="26"/>
        <v>0</v>
      </c>
      <c r="AD61" s="42">
        <f t="shared" si="26"/>
        <v>2921.3</v>
      </c>
      <c r="AE61" s="18">
        <v>0</v>
      </c>
      <c r="AF61" s="21"/>
      <c r="AG61" s="25">
        <v>2086.63</v>
      </c>
      <c r="AH61" s="25">
        <v>2086.63</v>
      </c>
      <c r="AI61" s="25">
        <v>1251.99</v>
      </c>
      <c r="AJ61" s="26">
        <v>0</v>
      </c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</row>
    <row r="62" spans="1:56" ht="55.5" customHeight="1" x14ac:dyDescent="0.3">
      <c r="A62" s="43" t="s">
        <v>30</v>
      </c>
      <c r="B62" s="41">
        <v>0</v>
      </c>
      <c r="C62" s="41">
        <v>0</v>
      </c>
      <c r="D62" s="41">
        <v>0</v>
      </c>
      <c r="E62" s="41">
        <v>0</v>
      </c>
      <c r="F62" s="41">
        <v>0</v>
      </c>
      <c r="G62" s="41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18">
        <v>0</v>
      </c>
      <c r="AF62" s="21"/>
      <c r="AG62" s="25">
        <v>0</v>
      </c>
      <c r="AH62" s="25">
        <v>0</v>
      </c>
      <c r="AI62" s="25">
        <v>0</v>
      </c>
      <c r="AJ62" s="26">
        <v>0</v>
      </c>
    </row>
    <row r="63" spans="1:56" ht="30.75" customHeight="1" x14ac:dyDescent="0.3">
      <c r="A63" s="40" t="s">
        <v>31</v>
      </c>
      <c r="B63" s="41">
        <v>0</v>
      </c>
      <c r="C63" s="41">
        <v>0</v>
      </c>
      <c r="D63" s="41">
        <v>0</v>
      </c>
      <c r="E63" s="41">
        <v>0</v>
      </c>
      <c r="F63" s="41">
        <v>100</v>
      </c>
      <c r="G63" s="41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18">
        <v>0</v>
      </c>
      <c r="AF63" s="21"/>
      <c r="AG63" s="25">
        <v>1739.37</v>
      </c>
      <c r="AH63" s="25">
        <v>0</v>
      </c>
      <c r="AI63" s="25">
        <v>1739.37</v>
      </c>
      <c r="AJ63" s="26">
        <v>0</v>
      </c>
    </row>
    <row r="64" spans="1:56" ht="133.5" customHeight="1" x14ac:dyDescent="0.25">
      <c r="A64" s="91" t="s">
        <v>41</v>
      </c>
      <c r="B64" s="6">
        <f t="shared" ref="B64:F64" si="27">B65</f>
        <v>15538.3</v>
      </c>
      <c r="C64" s="6">
        <f t="shared" si="27"/>
        <v>0</v>
      </c>
      <c r="D64" s="6">
        <f t="shared" si="27"/>
        <v>0</v>
      </c>
      <c r="E64" s="6">
        <f t="shared" si="27"/>
        <v>0</v>
      </c>
      <c r="F64" s="6">
        <f t="shared" si="27"/>
        <v>0</v>
      </c>
      <c r="G64" s="6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f>N65</f>
        <v>0</v>
      </c>
      <c r="O64" s="8">
        <f t="shared" ref="O64:AE64" si="28">O65</f>
        <v>0</v>
      </c>
      <c r="P64" s="8">
        <f t="shared" si="28"/>
        <v>0</v>
      </c>
      <c r="Q64" s="8">
        <f t="shared" si="28"/>
        <v>0</v>
      </c>
      <c r="R64" s="8">
        <f t="shared" si="28"/>
        <v>0</v>
      </c>
      <c r="S64" s="8">
        <f t="shared" si="28"/>
        <v>0</v>
      </c>
      <c r="T64" s="8">
        <f t="shared" si="28"/>
        <v>0</v>
      </c>
      <c r="U64" s="8">
        <f t="shared" si="28"/>
        <v>0</v>
      </c>
      <c r="V64" s="8">
        <f t="shared" si="28"/>
        <v>0</v>
      </c>
      <c r="W64" s="8">
        <f t="shared" si="28"/>
        <v>0</v>
      </c>
      <c r="X64" s="8">
        <f t="shared" si="28"/>
        <v>0</v>
      </c>
      <c r="Y64" s="8">
        <f t="shared" si="28"/>
        <v>0</v>
      </c>
      <c r="Z64" s="8">
        <f t="shared" si="28"/>
        <v>0</v>
      </c>
      <c r="AA64" s="8">
        <f t="shared" si="28"/>
        <v>0</v>
      </c>
      <c r="AB64" s="8">
        <f t="shared" si="28"/>
        <v>0</v>
      </c>
      <c r="AC64" s="8">
        <f t="shared" si="28"/>
        <v>0</v>
      </c>
      <c r="AD64" s="8">
        <f t="shared" si="28"/>
        <v>15538.3</v>
      </c>
      <c r="AE64" s="8">
        <f t="shared" si="28"/>
        <v>0</v>
      </c>
      <c r="AF64" s="71" t="s">
        <v>67</v>
      </c>
      <c r="AG64" s="25">
        <v>31194.54</v>
      </c>
      <c r="AH64" s="25">
        <v>24450.100000000002</v>
      </c>
      <c r="AI64" s="25">
        <v>26100.12</v>
      </c>
      <c r="AJ64" s="26">
        <v>0.28999999999723514</v>
      </c>
    </row>
    <row r="65" spans="1:36" ht="18.75" x14ac:dyDescent="0.3">
      <c r="A65" s="38" t="s">
        <v>26</v>
      </c>
      <c r="B65" s="6">
        <f>B66+B67+B68+B69+B70</f>
        <v>15538.3</v>
      </c>
      <c r="C65" s="6">
        <f>C66+C67+C68+C69+C70</f>
        <v>0</v>
      </c>
      <c r="D65" s="6">
        <f>D66+D67+D68+D69+D70</f>
        <v>0</v>
      </c>
      <c r="E65" s="6">
        <f>E66+E67+E68+E69+E70</f>
        <v>0</v>
      </c>
      <c r="F65" s="6">
        <f>E65/B65*100</f>
        <v>0</v>
      </c>
      <c r="G65" s="6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f>N67</f>
        <v>0</v>
      </c>
      <c r="O65" s="8">
        <f t="shared" ref="O65:AE65" si="29">O67</f>
        <v>0</v>
      </c>
      <c r="P65" s="8">
        <f t="shared" si="29"/>
        <v>0</v>
      </c>
      <c r="Q65" s="8">
        <f t="shared" si="29"/>
        <v>0</v>
      </c>
      <c r="R65" s="8">
        <f t="shared" si="29"/>
        <v>0</v>
      </c>
      <c r="S65" s="8">
        <f t="shared" si="29"/>
        <v>0</v>
      </c>
      <c r="T65" s="8">
        <f t="shared" si="29"/>
        <v>0</v>
      </c>
      <c r="U65" s="8">
        <f t="shared" si="29"/>
        <v>0</v>
      </c>
      <c r="V65" s="8">
        <f t="shared" si="29"/>
        <v>0</v>
      </c>
      <c r="W65" s="8">
        <f t="shared" si="29"/>
        <v>0</v>
      </c>
      <c r="X65" s="8">
        <f t="shared" si="29"/>
        <v>0</v>
      </c>
      <c r="Y65" s="8">
        <f t="shared" si="29"/>
        <v>0</v>
      </c>
      <c r="Z65" s="8">
        <f t="shared" si="29"/>
        <v>0</v>
      </c>
      <c r="AA65" s="8">
        <f t="shared" si="29"/>
        <v>0</v>
      </c>
      <c r="AB65" s="8">
        <f t="shared" si="29"/>
        <v>0</v>
      </c>
      <c r="AC65" s="8">
        <f t="shared" si="29"/>
        <v>0</v>
      </c>
      <c r="AD65" s="8">
        <f>AD67+AD68</f>
        <v>15538.3</v>
      </c>
      <c r="AE65" s="8">
        <f t="shared" si="29"/>
        <v>0</v>
      </c>
      <c r="AF65" s="81"/>
      <c r="AG65" s="25">
        <v>31194.54</v>
      </c>
      <c r="AH65" s="25">
        <v>24450.100000000002</v>
      </c>
      <c r="AI65" s="25">
        <v>26100.12</v>
      </c>
      <c r="AJ65" s="26">
        <v>0.28999999999723514</v>
      </c>
    </row>
    <row r="66" spans="1:36" ht="39.75" customHeight="1" x14ac:dyDescent="0.3">
      <c r="A66" s="40" t="s">
        <v>27</v>
      </c>
      <c r="B66" s="41">
        <f>H66+J66+L66+N66+P66+R66+T66+V66+X66+Z66+AB66+AD66</f>
        <v>0</v>
      </c>
      <c r="C66" s="41">
        <f>H66+J66+L66+N66+P66+R66+T66+V66+X66+Z66+AB66</f>
        <v>0</v>
      </c>
      <c r="D66" s="41">
        <v>0</v>
      </c>
      <c r="E66" s="41">
        <f>I66+K66+M66+O66+Q66+S66+U66+W66+Y66+AA66+AC66+AE66</f>
        <v>0</v>
      </c>
      <c r="F66" s="41">
        <v>0</v>
      </c>
      <c r="G66" s="41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18">
        <v>0</v>
      </c>
      <c r="AF66" s="81"/>
      <c r="AG66" s="25">
        <v>745.45</v>
      </c>
      <c r="AH66" s="25">
        <v>0</v>
      </c>
      <c r="AI66" s="25">
        <v>745.45</v>
      </c>
      <c r="AJ66" s="26">
        <v>0.45000000000004547</v>
      </c>
    </row>
    <row r="67" spans="1:36" ht="45.75" customHeight="1" x14ac:dyDescent="0.3">
      <c r="A67" s="43" t="s">
        <v>28</v>
      </c>
      <c r="B67" s="41">
        <f>H67+J67+L67+N67+P67+R67+T67+V67+X67+Z67+AB67+AD67</f>
        <v>12617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12617</v>
      </c>
      <c r="AE67" s="18">
        <v>0</v>
      </c>
      <c r="AF67" s="81"/>
      <c r="AG67" s="25">
        <v>26623.09</v>
      </c>
      <c r="AH67" s="25">
        <v>22363.47</v>
      </c>
      <c r="AI67" s="25">
        <v>22363.309999999998</v>
      </c>
      <c r="AJ67" s="26">
        <v>-0.16000000000349246</v>
      </c>
    </row>
    <row r="68" spans="1:36" ht="52.5" customHeight="1" x14ac:dyDescent="0.3">
      <c r="A68" s="40" t="s">
        <v>29</v>
      </c>
      <c r="B68" s="41">
        <f>H68+J68+L68+N68+P68+R68+T68+V68+X68+Z68+AB68+AD68</f>
        <v>2921.3</v>
      </c>
      <c r="C68" s="41">
        <f>H68+J68</f>
        <v>0</v>
      </c>
      <c r="D68" s="41">
        <v>0</v>
      </c>
      <c r="E68" s="41">
        <f>I68+K68+M68+O68+Q68+S68+U68+W68+Y68+AA68+AC68+AE68</f>
        <v>0</v>
      </c>
      <c r="F68" s="41">
        <f>E68/B68*100</f>
        <v>0</v>
      </c>
      <c r="G68" s="41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2921.3</v>
      </c>
      <c r="AE68" s="18">
        <v>0</v>
      </c>
      <c r="AF68" s="81"/>
      <c r="AG68" s="25">
        <v>2086.63</v>
      </c>
      <c r="AH68" s="25">
        <v>2086.63</v>
      </c>
      <c r="AI68" s="25">
        <v>1251.99</v>
      </c>
      <c r="AJ68" s="26">
        <v>0</v>
      </c>
    </row>
    <row r="69" spans="1:36" ht="52.5" customHeight="1" x14ac:dyDescent="0.3">
      <c r="A69" s="43" t="s">
        <v>30</v>
      </c>
      <c r="B69" s="41"/>
      <c r="C69" s="41"/>
      <c r="D69" s="41"/>
      <c r="E69" s="41"/>
      <c r="F69" s="41"/>
      <c r="G69" s="41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18"/>
      <c r="AF69" s="81"/>
      <c r="AG69" s="25">
        <v>0</v>
      </c>
      <c r="AH69" s="25">
        <v>0</v>
      </c>
      <c r="AI69" s="25">
        <v>0</v>
      </c>
      <c r="AJ69" s="26">
        <v>0</v>
      </c>
    </row>
    <row r="70" spans="1:36" ht="98.25" customHeight="1" x14ac:dyDescent="0.3">
      <c r="A70" s="40" t="s">
        <v>31</v>
      </c>
      <c r="B70" s="41"/>
      <c r="C70" s="41"/>
      <c r="D70" s="41"/>
      <c r="E70" s="41"/>
      <c r="F70" s="41"/>
      <c r="G70" s="41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18"/>
      <c r="AF70" s="82"/>
      <c r="AG70" s="25">
        <v>1739.37</v>
      </c>
      <c r="AH70" s="25">
        <v>0</v>
      </c>
      <c r="AI70" s="25">
        <v>1739.37</v>
      </c>
      <c r="AJ70" s="26">
        <v>0</v>
      </c>
    </row>
    <row r="71" spans="1:36" ht="240" customHeight="1" x14ac:dyDescent="0.25">
      <c r="A71" s="91" t="s">
        <v>42</v>
      </c>
      <c r="B71" s="6">
        <f t="shared" ref="B71:G71" si="30">B72</f>
        <v>135.29999999999998</v>
      </c>
      <c r="C71" s="6">
        <f t="shared" si="30"/>
        <v>27.099999999999998</v>
      </c>
      <c r="D71" s="6">
        <f t="shared" si="30"/>
        <v>27.1</v>
      </c>
      <c r="E71" s="6">
        <f t="shared" si="30"/>
        <v>23.47</v>
      </c>
      <c r="F71" s="6">
        <f t="shared" si="30"/>
        <v>17.346637102734665</v>
      </c>
      <c r="G71" s="6">
        <f t="shared" si="30"/>
        <v>86.605166051660518</v>
      </c>
      <c r="H71" s="8">
        <f>H72</f>
        <v>7.52</v>
      </c>
      <c r="I71" s="8">
        <f t="shared" ref="I71:AE71" si="31">I72</f>
        <v>0</v>
      </c>
      <c r="J71" s="8">
        <f t="shared" si="31"/>
        <v>9.7899999999999991</v>
      </c>
      <c r="K71" s="8">
        <f t="shared" si="31"/>
        <v>12.9</v>
      </c>
      <c r="L71" s="8">
        <f t="shared" si="31"/>
        <v>9.7899999999999991</v>
      </c>
      <c r="M71" s="8">
        <f t="shared" si="31"/>
        <v>10.57</v>
      </c>
      <c r="N71" s="8">
        <f t="shared" si="31"/>
        <v>9.7899999999999991</v>
      </c>
      <c r="O71" s="8">
        <f t="shared" si="31"/>
        <v>0</v>
      </c>
      <c r="P71" s="8">
        <f t="shared" si="31"/>
        <v>9.7899999999999991</v>
      </c>
      <c r="Q71" s="8">
        <f t="shared" si="31"/>
        <v>0</v>
      </c>
      <c r="R71" s="8">
        <f t="shared" si="31"/>
        <v>9.7899999999999991</v>
      </c>
      <c r="S71" s="8">
        <f t="shared" si="31"/>
        <v>0</v>
      </c>
      <c r="T71" s="8">
        <f t="shared" si="31"/>
        <v>9.7899999999999991</v>
      </c>
      <c r="U71" s="8">
        <f t="shared" si="31"/>
        <v>0</v>
      </c>
      <c r="V71" s="8">
        <f t="shared" si="31"/>
        <v>9.7899999999999991</v>
      </c>
      <c r="W71" s="8">
        <f t="shared" si="31"/>
        <v>0</v>
      </c>
      <c r="X71" s="8">
        <f t="shared" si="31"/>
        <v>9.7899999999999991</v>
      </c>
      <c r="Y71" s="8">
        <f t="shared" si="31"/>
        <v>0</v>
      </c>
      <c r="Z71" s="8">
        <f t="shared" si="31"/>
        <v>9.7799999999999994</v>
      </c>
      <c r="AA71" s="8">
        <f t="shared" si="31"/>
        <v>0</v>
      </c>
      <c r="AB71" s="8">
        <f t="shared" si="31"/>
        <v>9.7799999999999994</v>
      </c>
      <c r="AC71" s="8">
        <f t="shared" si="31"/>
        <v>0</v>
      </c>
      <c r="AD71" s="8">
        <f t="shared" si="31"/>
        <v>29.9</v>
      </c>
      <c r="AE71" s="8">
        <f t="shared" si="31"/>
        <v>0</v>
      </c>
      <c r="AF71" s="71" t="s">
        <v>72</v>
      </c>
      <c r="AG71" s="25">
        <v>130.29</v>
      </c>
      <c r="AH71" s="25">
        <v>56.83</v>
      </c>
      <c r="AI71" s="25">
        <v>61.68</v>
      </c>
      <c r="AJ71" s="26">
        <v>-40.199999999999996</v>
      </c>
    </row>
    <row r="72" spans="1:36" ht="18.75" x14ac:dyDescent="0.3">
      <c r="A72" s="38" t="s">
        <v>26</v>
      </c>
      <c r="B72" s="6">
        <f t="shared" ref="B72:G72" si="32">B74</f>
        <v>135.29999999999998</v>
      </c>
      <c r="C72" s="6">
        <f t="shared" si="32"/>
        <v>27.099999999999998</v>
      </c>
      <c r="D72" s="6">
        <f t="shared" si="32"/>
        <v>27.1</v>
      </c>
      <c r="E72" s="6">
        <f t="shared" si="32"/>
        <v>23.47</v>
      </c>
      <c r="F72" s="6">
        <f t="shared" si="32"/>
        <v>17.346637102734665</v>
      </c>
      <c r="G72" s="6">
        <f t="shared" si="32"/>
        <v>86.605166051660518</v>
      </c>
      <c r="H72" s="8">
        <f>H74</f>
        <v>7.52</v>
      </c>
      <c r="I72" s="8">
        <f t="shared" ref="I72:AE72" si="33">I74</f>
        <v>0</v>
      </c>
      <c r="J72" s="8">
        <f t="shared" si="33"/>
        <v>9.7899999999999991</v>
      </c>
      <c r="K72" s="8">
        <f t="shared" si="33"/>
        <v>12.9</v>
      </c>
      <c r="L72" s="8">
        <f t="shared" si="33"/>
        <v>9.7899999999999991</v>
      </c>
      <c r="M72" s="8">
        <f t="shared" si="33"/>
        <v>10.57</v>
      </c>
      <c r="N72" s="8">
        <f t="shared" si="33"/>
        <v>9.7899999999999991</v>
      </c>
      <c r="O72" s="8">
        <f t="shared" si="33"/>
        <v>0</v>
      </c>
      <c r="P72" s="8">
        <f t="shared" si="33"/>
        <v>9.7899999999999991</v>
      </c>
      <c r="Q72" s="8">
        <f t="shared" si="33"/>
        <v>0</v>
      </c>
      <c r="R72" s="8">
        <f t="shared" si="33"/>
        <v>9.7899999999999991</v>
      </c>
      <c r="S72" s="8">
        <f t="shared" si="33"/>
        <v>0</v>
      </c>
      <c r="T72" s="8">
        <f t="shared" si="33"/>
        <v>9.7899999999999991</v>
      </c>
      <c r="U72" s="8">
        <f t="shared" si="33"/>
        <v>0</v>
      </c>
      <c r="V72" s="8">
        <f t="shared" si="33"/>
        <v>9.7899999999999991</v>
      </c>
      <c r="W72" s="8">
        <f t="shared" si="33"/>
        <v>0</v>
      </c>
      <c r="X72" s="8">
        <f t="shared" si="33"/>
        <v>9.7899999999999991</v>
      </c>
      <c r="Y72" s="8">
        <f t="shared" si="33"/>
        <v>0</v>
      </c>
      <c r="Z72" s="8">
        <f t="shared" si="33"/>
        <v>9.7799999999999994</v>
      </c>
      <c r="AA72" s="8">
        <f t="shared" si="33"/>
        <v>0</v>
      </c>
      <c r="AB72" s="8">
        <f t="shared" si="33"/>
        <v>9.7799999999999994</v>
      </c>
      <c r="AC72" s="8">
        <f t="shared" si="33"/>
        <v>0</v>
      </c>
      <c r="AD72" s="8">
        <f t="shared" si="33"/>
        <v>29.9</v>
      </c>
      <c r="AE72" s="8">
        <f t="shared" si="33"/>
        <v>0</v>
      </c>
      <c r="AF72" s="81"/>
      <c r="AG72" s="25">
        <v>130.29</v>
      </c>
      <c r="AH72" s="25">
        <v>56.83</v>
      </c>
      <c r="AI72" s="25">
        <v>61.68</v>
      </c>
      <c r="AJ72" s="26">
        <v>-40.199999999999996</v>
      </c>
    </row>
    <row r="73" spans="1:36" ht="32.25" customHeight="1" x14ac:dyDescent="0.3">
      <c r="A73" s="40" t="s">
        <v>27</v>
      </c>
      <c r="B73" s="41"/>
      <c r="C73" s="41"/>
      <c r="D73" s="41"/>
      <c r="E73" s="41"/>
      <c r="F73" s="41"/>
      <c r="G73" s="41"/>
      <c r="H73" s="41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18"/>
      <c r="AF73" s="81"/>
      <c r="AG73" s="25">
        <v>0</v>
      </c>
      <c r="AH73" s="25">
        <v>0</v>
      </c>
      <c r="AI73" s="25">
        <v>0</v>
      </c>
      <c r="AJ73" s="26">
        <v>0</v>
      </c>
    </row>
    <row r="74" spans="1:36" ht="53.25" customHeight="1" x14ac:dyDescent="0.3">
      <c r="A74" s="43" t="s">
        <v>28</v>
      </c>
      <c r="B74" s="41">
        <f>H74+J74+L74+N74+P74+R74+T74+V74+X74+Z74+AB74+AD74</f>
        <v>135.29999999999998</v>
      </c>
      <c r="C74" s="41">
        <f>H74+J74+L74</f>
        <v>27.099999999999998</v>
      </c>
      <c r="D74" s="41">
        <v>27.1</v>
      </c>
      <c r="E74" s="41">
        <f>I74+K74+M74</f>
        <v>23.47</v>
      </c>
      <c r="F74" s="41">
        <f>E74/B74*100</f>
        <v>17.346637102734665</v>
      </c>
      <c r="G74" s="41">
        <f>E74/C74*100</f>
        <v>86.605166051660518</v>
      </c>
      <c r="H74" s="41">
        <v>7.52</v>
      </c>
      <c r="I74" s="46">
        <v>0</v>
      </c>
      <c r="J74" s="46">
        <v>9.7899999999999991</v>
      </c>
      <c r="K74" s="46">
        <v>12.9</v>
      </c>
      <c r="L74" s="46">
        <v>9.7899999999999991</v>
      </c>
      <c r="M74" s="46">
        <v>10.57</v>
      </c>
      <c r="N74" s="46">
        <v>9.7899999999999991</v>
      </c>
      <c r="O74" s="46">
        <v>0</v>
      </c>
      <c r="P74" s="46">
        <v>9.7899999999999991</v>
      </c>
      <c r="Q74" s="46">
        <v>0</v>
      </c>
      <c r="R74" s="46">
        <v>9.7899999999999991</v>
      </c>
      <c r="S74" s="46">
        <v>0</v>
      </c>
      <c r="T74" s="46">
        <v>9.7899999999999991</v>
      </c>
      <c r="U74" s="46">
        <v>0</v>
      </c>
      <c r="V74" s="46">
        <v>9.7899999999999991</v>
      </c>
      <c r="W74" s="46">
        <v>0</v>
      </c>
      <c r="X74" s="46">
        <v>9.7899999999999991</v>
      </c>
      <c r="Y74" s="46">
        <v>0</v>
      </c>
      <c r="Z74" s="46">
        <v>9.7799999999999994</v>
      </c>
      <c r="AA74" s="46">
        <v>0</v>
      </c>
      <c r="AB74" s="46">
        <v>9.7799999999999994</v>
      </c>
      <c r="AC74" s="46">
        <v>0</v>
      </c>
      <c r="AD74" s="46">
        <v>29.9</v>
      </c>
      <c r="AE74" s="18">
        <v>0</v>
      </c>
      <c r="AF74" s="81"/>
      <c r="AG74" s="25">
        <v>130.29</v>
      </c>
      <c r="AH74" s="25">
        <v>56.83</v>
      </c>
      <c r="AI74" s="25">
        <v>61.68</v>
      </c>
      <c r="AJ74" s="26">
        <v>-40.199999999999996</v>
      </c>
    </row>
    <row r="75" spans="1:36" ht="31.5" customHeight="1" x14ac:dyDescent="0.3">
      <c r="A75" s="40" t="s">
        <v>29</v>
      </c>
      <c r="B75" s="41"/>
      <c r="C75" s="41"/>
      <c r="D75" s="41"/>
      <c r="E75" s="41"/>
      <c r="F75" s="41"/>
      <c r="G75" s="41"/>
      <c r="H75" s="41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18"/>
      <c r="AF75" s="81"/>
      <c r="AG75" s="25">
        <v>0</v>
      </c>
      <c r="AH75" s="25">
        <v>0</v>
      </c>
      <c r="AI75" s="25">
        <v>0</v>
      </c>
      <c r="AJ75" s="26">
        <v>0</v>
      </c>
    </row>
    <row r="76" spans="1:36" ht="45" customHeight="1" x14ac:dyDescent="0.3">
      <c r="A76" s="43" t="s">
        <v>30</v>
      </c>
      <c r="B76" s="41"/>
      <c r="C76" s="41"/>
      <c r="D76" s="41"/>
      <c r="E76" s="41"/>
      <c r="F76" s="41"/>
      <c r="G76" s="41"/>
      <c r="H76" s="41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18"/>
      <c r="AF76" s="81"/>
      <c r="AG76" s="25">
        <v>0</v>
      </c>
      <c r="AH76" s="25">
        <v>0</v>
      </c>
      <c r="AI76" s="25">
        <v>0</v>
      </c>
      <c r="AJ76" s="26">
        <v>0</v>
      </c>
    </row>
    <row r="77" spans="1:36" ht="38.25" customHeight="1" x14ac:dyDescent="0.3">
      <c r="A77" s="40" t="s">
        <v>31</v>
      </c>
      <c r="B77" s="41"/>
      <c r="C77" s="41"/>
      <c r="D77" s="41"/>
      <c r="E77" s="41"/>
      <c r="F77" s="41"/>
      <c r="G77" s="41"/>
      <c r="H77" s="41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18"/>
      <c r="AF77" s="82"/>
      <c r="AG77" s="25">
        <v>0</v>
      </c>
      <c r="AH77" s="25">
        <v>0</v>
      </c>
      <c r="AI77" s="25">
        <v>0</v>
      </c>
      <c r="AJ77" s="26">
        <v>0</v>
      </c>
    </row>
    <row r="78" spans="1:36" ht="84" customHeight="1" x14ac:dyDescent="0.3">
      <c r="A78" s="38" t="s">
        <v>43</v>
      </c>
      <c r="B78" s="6">
        <f>B79+B80+B81+B82+B83</f>
        <v>73621.2</v>
      </c>
      <c r="C78" s="6">
        <f>C79+C80+C81+C82+C83</f>
        <v>10605.96</v>
      </c>
      <c r="D78" s="6">
        <f>D79+D80+D81+D82+D83</f>
        <v>11096.15</v>
      </c>
      <c r="E78" s="6">
        <f>E79+E80+E81+E82+E83</f>
        <v>9919.02</v>
      </c>
      <c r="F78" s="6">
        <f>E78/B78*100</f>
        <v>13.473048524066439</v>
      </c>
      <c r="G78" s="6">
        <f>E78/C78*100</f>
        <v>93.523075704603841</v>
      </c>
      <c r="H78" s="6">
        <f t="shared" ref="H78:O78" si="34">H79+H80+H81+H82+H83</f>
        <v>2323.33</v>
      </c>
      <c r="I78" s="47">
        <f t="shared" si="34"/>
        <v>1832.81</v>
      </c>
      <c r="J78" s="47">
        <f t="shared" si="34"/>
        <v>4410.53</v>
      </c>
      <c r="K78" s="47">
        <f t="shared" si="34"/>
        <v>4525.6900000000005</v>
      </c>
      <c r="L78" s="47">
        <f t="shared" si="34"/>
        <v>4039.55</v>
      </c>
      <c r="M78" s="47">
        <f t="shared" si="34"/>
        <v>3537.05</v>
      </c>
      <c r="N78" s="47">
        <f t="shared" si="34"/>
        <v>5472.35</v>
      </c>
      <c r="O78" s="47">
        <f t="shared" si="34"/>
        <v>0</v>
      </c>
      <c r="P78" s="47">
        <f>P79+P80+P81</f>
        <v>4569.8500000000004</v>
      </c>
      <c r="Q78" s="47">
        <f>Q79+Q80+Q81</f>
        <v>0</v>
      </c>
      <c r="R78" s="47">
        <f>R79+R80+R81+R82+R83</f>
        <v>5395.26</v>
      </c>
      <c r="S78" s="47">
        <f t="shared" ref="S78:Z78" si="35">S79+S80+S81</f>
        <v>0</v>
      </c>
      <c r="T78" s="47">
        <f t="shared" si="35"/>
        <v>6245.8499999999995</v>
      </c>
      <c r="U78" s="47">
        <f t="shared" si="35"/>
        <v>0</v>
      </c>
      <c r="V78" s="47">
        <f t="shared" si="35"/>
        <v>5830.11</v>
      </c>
      <c r="W78" s="47">
        <f t="shared" si="35"/>
        <v>0</v>
      </c>
      <c r="X78" s="47">
        <f t="shared" si="35"/>
        <v>4088.87</v>
      </c>
      <c r="Y78" s="47">
        <f t="shared" si="35"/>
        <v>0</v>
      </c>
      <c r="Z78" s="47">
        <f t="shared" si="35"/>
        <v>4816.45</v>
      </c>
      <c r="AA78" s="47">
        <v>4136.4399999999996</v>
      </c>
      <c r="AB78" s="47">
        <f>AB79+AB80+AB81</f>
        <v>3865.99</v>
      </c>
      <c r="AC78" s="47">
        <f>AC79+AC80+AC81</f>
        <v>0</v>
      </c>
      <c r="AD78" s="47">
        <v>13446.64</v>
      </c>
      <c r="AE78" s="47">
        <v>0</v>
      </c>
      <c r="AF78" s="21"/>
      <c r="AG78" s="25">
        <v>87000.4</v>
      </c>
      <c r="AH78" s="25">
        <v>66013.94</v>
      </c>
      <c r="AI78" s="25">
        <v>65701.08</v>
      </c>
      <c r="AJ78" s="26">
        <v>-3776.0900000000111</v>
      </c>
    </row>
    <row r="79" spans="1:36" ht="23.25" customHeight="1" x14ac:dyDescent="0.3">
      <c r="A79" s="40" t="s">
        <v>27</v>
      </c>
      <c r="B79" s="41">
        <f>B59</f>
        <v>0</v>
      </c>
      <c r="C79" s="41">
        <f>C59</f>
        <v>0</v>
      </c>
      <c r="D79" s="41">
        <f>D59</f>
        <v>0</v>
      </c>
      <c r="E79" s="41">
        <f>E59</f>
        <v>0</v>
      </c>
      <c r="F79" s="41" t="e">
        <f>E79/B79*100</f>
        <v>#DIV/0!</v>
      </c>
      <c r="G79" s="41" t="e">
        <f>E79/C79*100</f>
        <v>#DIV/0!</v>
      </c>
      <c r="H79" s="41">
        <f t="shared" ref="H79:AD79" si="36">H59</f>
        <v>0</v>
      </c>
      <c r="I79" s="46">
        <f t="shared" si="36"/>
        <v>0</v>
      </c>
      <c r="J79" s="46">
        <f t="shared" si="36"/>
        <v>0</v>
      </c>
      <c r="K79" s="46">
        <f t="shared" si="36"/>
        <v>0</v>
      </c>
      <c r="L79" s="46">
        <f t="shared" si="36"/>
        <v>0</v>
      </c>
      <c r="M79" s="46">
        <f t="shared" si="36"/>
        <v>0</v>
      </c>
      <c r="N79" s="46">
        <f t="shared" si="36"/>
        <v>0</v>
      </c>
      <c r="O79" s="46">
        <f t="shared" si="36"/>
        <v>0</v>
      </c>
      <c r="P79" s="46">
        <f t="shared" si="36"/>
        <v>0</v>
      </c>
      <c r="Q79" s="46">
        <f t="shared" si="36"/>
        <v>0</v>
      </c>
      <c r="R79" s="46">
        <f t="shared" si="36"/>
        <v>0</v>
      </c>
      <c r="S79" s="46">
        <f t="shared" si="36"/>
        <v>0</v>
      </c>
      <c r="T79" s="46">
        <f t="shared" si="36"/>
        <v>0</v>
      </c>
      <c r="U79" s="46">
        <f t="shared" si="36"/>
        <v>0</v>
      </c>
      <c r="V79" s="46">
        <f t="shared" si="36"/>
        <v>0</v>
      </c>
      <c r="W79" s="46">
        <f t="shared" si="36"/>
        <v>0</v>
      </c>
      <c r="X79" s="46">
        <f t="shared" si="36"/>
        <v>0</v>
      </c>
      <c r="Y79" s="46">
        <f t="shared" si="36"/>
        <v>0</v>
      </c>
      <c r="Z79" s="46">
        <f t="shared" si="36"/>
        <v>0</v>
      </c>
      <c r="AA79" s="46">
        <f t="shared" si="36"/>
        <v>0</v>
      </c>
      <c r="AB79" s="46">
        <f t="shared" si="36"/>
        <v>0</v>
      </c>
      <c r="AC79" s="46">
        <f t="shared" si="36"/>
        <v>0</v>
      </c>
      <c r="AD79" s="46">
        <f t="shared" si="36"/>
        <v>0</v>
      </c>
      <c r="AE79" s="47"/>
      <c r="AF79" s="48"/>
      <c r="AG79" s="25">
        <v>0</v>
      </c>
      <c r="AH79" s="25">
        <v>0</v>
      </c>
      <c r="AI79" s="25">
        <v>0</v>
      </c>
      <c r="AJ79" s="26">
        <v>0</v>
      </c>
    </row>
    <row r="80" spans="1:36" ht="37.5" x14ac:dyDescent="0.3">
      <c r="A80" s="43" t="s">
        <v>28</v>
      </c>
      <c r="B80" s="41">
        <f>B60+B52+B44+B22+B14</f>
        <v>70699.899999999994</v>
      </c>
      <c r="C80" s="41">
        <f>C60+C52+C44+C22+C14</f>
        <v>10605.96</v>
      </c>
      <c r="D80" s="41">
        <f>D60+D52+D44+D22+D14</f>
        <v>11096.15</v>
      </c>
      <c r="E80" s="41">
        <f>E60+E52+E44+E22+E14</f>
        <v>9919.02</v>
      </c>
      <c r="F80" s="41">
        <f>E80/B80*100</f>
        <v>14.029751102901136</v>
      </c>
      <c r="G80" s="41">
        <f>E80/C80*100</f>
        <v>93.523075704603841</v>
      </c>
      <c r="H80" s="41">
        <f t="shared" ref="H80:AD80" si="37">H60+H52+H44+H22+H14</f>
        <v>2323.33</v>
      </c>
      <c r="I80" s="46">
        <f t="shared" si="37"/>
        <v>1832.81</v>
      </c>
      <c r="J80" s="46">
        <f t="shared" si="37"/>
        <v>4410.53</v>
      </c>
      <c r="K80" s="46">
        <f t="shared" si="37"/>
        <v>4525.6900000000005</v>
      </c>
      <c r="L80" s="46">
        <f t="shared" si="37"/>
        <v>4039.55</v>
      </c>
      <c r="M80" s="46">
        <f t="shared" si="37"/>
        <v>3537.05</v>
      </c>
      <c r="N80" s="46">
        <f t="shared" si="37"/>
        <v>5472.35</v>
      </c>
      <c r="O80" s="46">
        <f t="shared" si="37"/>
        <v>0</v>
      </c>
      <c r="P80" s="46">
        <f t="shared" si="37"/>
        <v>4569.8500000000004</v>
      </c>
      <c r="Q80" s="46">
        <f t="shared" si="37"/>
        <v>0</v>
      </c>
      <c r="R80" s="46">
        <f t="shared" si="37"/>
        <v>5395.26</v>
      </c>
      <c r="S80" s="46">
        <f t="shared" si="37"/>
        <v>0</v>
      </c>
      <c r="T80" s="46">
        <f t="shared" si="37"/>
        <v>6245.8499999999995</v>
      </c>
      <c r="U80" s="46">
        <f t="shared" si="37"/>
        <v>0</v>
      </c>
      <c r="V80" s="46">
        <f t="shared" si="37"/>
        <v>5830.11</v>
      </c>
      <c r="W80" s="46">
        <f t="shared" si="37"/>
        <v>0</v>
      </c>
      <c r="X80" s="46">
        <f t="shared" si="37"/>
        <v>4088.87</v>
      </c>
      <c r="Y80" s="46">
        <f t="shared" si="37"/>
        <v>0</v>
      </c>
      <c r="Z80" s="46">
        <f t="shared" si="37"/>
        <v>4816.45</v>
      </c>
      <c r="AA80" s="46">
        <f t="shared" si="37"/>
        <v>0</v>
      </c>
      <c r="AB80" s="46">
        <f t="shared" si="37"/>
        <v>3865.99</v>
      </c>
      <c r="AC80" s="46">
        <f t="shared" si="37"/>
        <v>0</v>
      </c>
      <c r="AD80" s="46">
        <f t="shared" si="37"/>
        <v>19614.66</v>
      </c>
      <c r="AE80" s="47">
        <v>0</v>
      </c>
      <c r="AF80" s="21"/>
      <c r="AG80" s="25">
        <v>84913.76999999999</v>
      </c>
      <c r="AH80" s="25">
        <v>63927.31</v>
      </c>
      <c r="AI80" s="25">
        <v>64449.090000000004</v>
      </c>
      <c r="AJ80" s="26">
        <v>-3776.0900000000111</v>
      </c>
    </row>
    <row r="81" spans="1:36" ht="18.75" x14ac:dyDescent="0.3">
      <c r="A81" s="40" t="s">
        <v>29</v>
      </c>
      <c r="B81" s="41">
        <f>B61</f>
        <v>2921.3</v>
      </c>
      <c r="C81" s="41">
        <f>C61</f>
        <v>0</v>
      </c>
      <c r="D81" s="41">
        <f>D61</f>
        <v>0</v>
      </c>
      <c r="E81" s="41">
        <f>E61</f>
        <v>0</v>
      </c>
      <c r="F81" s="41">
        <f>E81/B81*100</f>
        <v>0</v>
      </c>
      <c r="G81" s="41" t="e">
        <f>E81/C81*100</f>
        <v>#DIV/0!</v>
      </c>
      <c r="H81" s="41">
        <f t="shared" ref="H81:AD81" si="38">H61</f>
        <v>0</v>
      </c>
      <c r="I81" s="41">
        <f t="shared" si="38"/>
        <v>0</v>
      </c>
      <c r="J81" s="41">
        <f t="shared" si="38"/>
        <v>0</v>
      </c>
      <c r="K81" s="41">
        <f t="shared" si="38"/>
        <v>0</v>
      </c>
      <c r="L81" s="41">
        <f t="shared" si="38"/>
        <v>0</v>
      </c>
      <c r="M81" s="41">
        <f t="shared" si="38"/>
        <v>0</v>
      </c>
      <c r="N81" s="41">
        <f t="shared" si="38"/>
        <v>0</v>
      </c>
      <c r="O81" s="41">
        <f t="shared" si="38"/>
        <v>0</v>
      </c>
      <c r="P81" s="41">
        <f t="shared" si="38"/>
        <v>0</v>
      </c>
      <c r="Q81" s="41">
        <f t="shared" si="38"/>
        <v>0</v>
      </c>
      <c r="R81" s="41">
        <f t="shared" si="38"/>
        <v>0</v>
      </c>
      <c r="S81" s="41">
        <f t="shared" si="38"/>
        <v>0</v>
      </c>
      <c r="T81" s="41">
        <f t="shared" si="38"/>
        <v>0</v>
      </c>
      <c r="U81" s="41">
        <f t="shared" si="38"/>
        <v>0</v>
      </c>
      <c r="V81" s="41">
        <f t="shared" si="38"/>
        <v>0</v>
      </c>
      <c r="W81" s="41">
        <f t="shared" si="38"/>
        <v>0</v>
      </c>
      <c r="X81" s="41">
        <f t="shared" si="38"/>
        <v>0</v>
      </c>
      <c r="Y81" s="41">
        <f t="shared" si="38"/>
        <v>0</v>
      </c>
      <c r="Z81" s="41">
        <f t="shared" si="38"/>
        <v>0</v>
      </c>
      <c r="AA81" s="41">
        <f t="shared" si="38"/>
        <v>0</v>
      </c>
      <c r="AB81" s="41">
        <f t="shared" si="38"/>
        <v>0</v>
      </c>
      <c r="AC81" s="41">
        <f t="shared" si="38"/>
        <v>0</v>
      </c>
      <c r="AD81" s="41">
        <f t="shared" si="38"/>
        <v>2921.3</v>
      </c>
      <c r="AE81" s="41">
        <v>0</v>
      </c>
      <c r="AF81" s="21"/>
      <c r="AG81" s="25">
        <v>2086.63</v>
      </c>
      <c r="AH81" s="25">
        <v>2086.63</v>
      </c>
      <c r="AI81" s="25">
        <v>1251.99</v>
      </c>
      <c r="AJ81" s="26">
        <v>0</v>
      </c>
    </row>
    <row r="82" spans="1:36" ht="41.25" customHeight="1" x14ac:dyDescent="0.3">
      <c r="A82" s="49" t="s">
        <v>30</v>
      </c>
      <c r="B82" s="41"/>
      <c r="C82" s="41"/>
      <c r="D82" s="41"/>
      <c r="E82" s="41"/>
      <c r="F82" s="41"/>
      <c r="G82" s="41"/>
      <c r="H82" s="41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7"/>
      <c r="AF82" s="21"/>
      <c r="AG82" s="25">
        <v>0</v>
      </c>
      <c r="AH82" s="25">
        <v>0</v>
      </c>
      <c r="AI82" s="25">
        <v>0</v>
      </c>
      <c r="AJ82" s="26">
        <v>0</v>
      </c>
    </row>
    <row r="83" spans="1:36" ht="18.75" x14ac:dyDescent="0.3">
      <c r="A83" s="40" t="s">
        <v>31</v>
      </c>
      <c r="B83" s="41"/>
      <c r="C83" s="41"/>
      <c r="D83" s="41"/>
      <c r="E83" s="41"/>
      <c r="F83" s="41"/>
      <c r="G83" s="41"/>
      <c r="H83" s="41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7"/>
      <c r="AF83" s="21"/>
      <c r="AG83" s="25">
        <v>0</v>
      </c>
      <c r="AH83" s="25">
        <v>0</v>
      </c>
      <c r="AI83" s="25">
        <v>0</v>
      </c>
      <c r="AJ83" s="26">
        <v>0</v>
      </c>
    </row>
    <row r="84" spans="1:36" ht="75" x14ac:dyDescent="0.3">
      <c r="A84" s="50" t="s">
        <v>44</v>
      </c>
      <c r="B84" s="6">
        <v>10646.1</v>
      </c>
      <c r="C84" s="6">
        <v>5121.1000000000004</v>
      </c>
      <c r="D84" s="6">
        <v>5121.1000000000004</v>
      </c>
      <c r="E84" s="6">
        <v>5057.08</v>
      </c>
      <c r="F84" s="6">
        <v>47.501714242774348</v>
      </c>
      <c r="G84" s="6">
        <v>98.749877955907905</v>
      </c>
      <c r="H84" s="8">
        <v>1107.5</v>
      </c>
      <c r="I84" s="8">
        <v>80</v>
      </c>
      <c r="J84" s="8">
        <v>237.5</v>
      </c>
      <c r="K84" s="8">
        <v>237.5</v>
      </c>
      <c r="L84" s="8">
        <v>227.5</v>
      </c>
      <c r="M84" s="8">
        <v>1227.5</v>
      </c>
      <c r="N84" s="8">
        <v>753.6</v>
      </c>
      <c r="O84" s="8">
        <v>261.39</v>
      </c>
      <c r="P84" s="8">
        <v>207.5</v>
      </c>
      <c r="Q84" s="8">
        <v>180</v>
      </c>
      <c r="R84" s="8">
        <v>197.5</v>
      </c>
      <c r="S84" s="8">
        <v>195.1</v>
      </c>
      <c r="T84" s="8">
        <v>187.5</v>
      </c>
      <c r="U84" s="8">
        <v>185.1</v>
      </c>
      <c r="V84" s="8">
        <v>187.5</v>
      </c>
      <c r="W84" s="8">
        <v>185.1</v>
      </c>
      <c r="X84" s="8">
        <v>1987.5</v>
      </c>
      <c r="Y84" s="8">
        <v>1985.09</v>
      </c>
      <c r="Z84" s="8">
        <v>27.5</v>
      </c>
      <c r="AA84" s="8">
        <v>525.1</v>
      </c>
      <c r="AB84" s="8">
        <v>767.5</v>
      </c>
      <c r="AC84" s="8">
        <v>0</v>
      </c>
      <c r="AD84" s="8">
        <v>4757.5</v>
      </c>
      <c r="AE84" s="8">
        <v>0</v>
      </c>
      <c r="AF84" s="21"/>
      <c r="AG84" s="25">
        <v>10646.1</v>
      </c>
      <c r="AH84" s="25">
        <v>5093.6000000000004</v>
      </c>
      <c r="AI84" s="25">
        <v>5061.88</v>
      </c>
      <c r="AJ84" s="26">
        <v>-64.020000000000437</v>
      </c>
    </row>
    <row r="85" spans="1:36" ht="18.75" x14ac:dyDescent="0.25">
      <c r="A85" s="63" t="s">
        <v>60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5"/>
      <c r="AE85" s="51"/>
      <c r="AF85" s="51"/>
      <c r="AG85" s="25">
        <v>0</v>
      </c>
      <c r="AH85" s="25">
        <v>0</v>
      </c>
      <c r="AI85" s="25">
        <v>0</v>
      </c>
      <c r="AJ85" s="26">
        <v>0</v>
      </c>
    </row>
    <row r="86" spans="1:36" ht="93.75" x14ac:dyDescent="0.3">
      <c r="A86" s="5" t="s">
        <v>61</v>
      </c>
      <c r="B86" s="6"/>
      <c r="C86" s="6"/>
      <c r="D86" s="6"/>
      <c r="E86" s="6"/>
      <c r="F86" s="6"/>
      <c r="G86" s="6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18"/>
      <c r="AF86" s="21"/>
      <c r="AG86" s="25">
        <v>0</v>
      </c>
      <c r="AH86" s="25">
        <v>0</v>
      </c>
      <c r="AI86" s="25">
        <v>0</v>
      </c>
      <c r="AJ86" s="26">
        <v>0</v>
      </c>
    </row>
    <row r="87" spans="1:36" ht="112.5" x14ac:dyDescent="0.25">
      <c r="A87" s="96" t="s">
        <v>46</v>
      </c>
      <c r="B87" s="6">
        <f t="shared" ref="B87:G87" si="39">B88</f>
        <v>630</v>
      </c>
      <c r="C87" s="6">
        <f t="shared" si="39"/>
        <v>62.4</v>
      </c>
      <c r="D87" s="6">
        <f t="shared" si="39"/>
        <v>62.36</v>
      </c>
      <c r="E87" s="6">
        <f t="shared" si="39"/>
        <v>62.36</v>
      </c>
      <c r="F87" s="6">
        <f t="shared" si="39"/>
        <v>9.8984126984126988</v>
      </c>
      <c r="G87" s="6">
        <f t="shared" si="39"/>
        <v>99.935897435897431</v>
      </c>
      <c r="H87" s="8">
        <v>27.5</v>
      </c>
      <c r="I87" s="8">
        <v>0</v>
      </c>
      <c r="J87" s="8">
        <v>27.5</v>
      </c>
      <c r="K87" s="8">
        <v>27.5</v>
      </c>
      <c r="L87" s="8">
        <v>27.5</v>
      </c>
      <c r="M87" s="8">
        <v>27.5</v>
      </c>
      <c r="N87" s="8">
        <v>27.5</v>
      </c>
      <c r="O87" s="8">
        <v>50.19</v>
      </c>
      <c r="P87" s="8">
        <v>27.5</v>
      </c>
      <c r="Q87" s="8">
        <v>0</v>
      </c>
      <c r="R87" s="8">
        <v>27.5</v>
      </c>
      <c r="S87" s="8">
        <v>25.1</v>
      </c>
      <c r="T87" s="8">
        <v>27.5</v>
      </c>
      <c r="U87" s="8">
        <v>25.1</v>
      </c>
      <c r="V87" s="8">
        <v>27.5</v>
      </c>
      <c r="W87" s="8">
        <v>25.1</v>
      </c>
      <c r="X87" s="8">
        <v>87.5</v>
      </c>
      <c r="Y87" s="8">
        <v>85.09</v>
      </c>
      <c r="Z87" s="8">
        <v>27.5</v>
      </c>
      <c r="AA87" s="8">
        <v>25.1</v>
      </c>
      <c r="AB87" s="8">
        <v>167.5</v>
      </c>
      <c r="AC87" s="8">
        <v>0</v>
      </c>
      <c r="AD87" s="8">
        <v>127.5</v>
      </c>
      <c r="AE87" s="18">
        <v>0</v>
      </c>
      <c r="AF87" s="71" t="s">
        <v>62</v>
      </c>
      <c r="AG87" s="25">
        <v>630</v>
      </c>
      <c r="AH87" s="25">
        <v>307.5</v>
      </c>
      <c r="AI87" s="25">
        <v>290.68</v>
      </c>
      <c r="AJ87" s="26">
        <v>-49.120000000000005</v>
      </c>
    </row>
    <row r="88" spans="1:36" ht="18.75" x14ac:dyDescent="0.3">
      <c r="A88" s="38" t="s">
        <v>26</v>
      </c>
      <c r="B88" s="6">
        <f t="shared" ref="B88:G88" si="40">B91</f>
        <v>630</v>
      </c>
      <c r="C88" s="6">
        <f t="shared" si="40"/>
        <v>62.4</v>
      </c>
      <c r="D88" s="6">
        <f t="shared" si="40"/>
        <v>62.36</v>
      </c>
      <c r="E88" s="6">
        <f t="shared" si="40"/>
        <v>62.36</v>
      </c>
      <c r="F88" s="6">
        <f t="shared" si="40"/>
        <v>9.8984126984126988</v>
      </c>
      <c r="G88" s="6">
        <f t="shared" si="40"/>
        <v>99.935897435897431</v>
      </c>
      <c r="H88" s="8">
        <v>27.5</v>
      </c>
      <c r="I88" s="8">
        <v>0</v>
      </c>
      <c r="J88" s="8">
        <v>27.5</v>
      </c>
      <c r="K88" s="8">
        <v>27.5</v>
      </c>
      <c r="L88" s="8">
        <v>27.5</v>
      </c>
      <c r="M88" s="8">
        <v>27.5</v>
      </c>
      <c r="N88" s="8">
        <v>27.5</v>
      </c>
      <c r="O88" s="8">
        <v>50.19</v>
      </c>
      <c r="P88" s="8">
        <v>27.5</v>
      </c>
      <c r="Q88" s="8">
        <v>0</v>
      </c>
      <c r="R88" s="8">
        <v>27.5</v>
      </c>
      <c r="S88" s="8">
        <v>25.1</v>
      </c>
      <c r="T88" s="8">
        <v>27.5</v>
      </c>
      <c r="U88" s="8">
        <v>25.1</v>
      </c>
      <c r="V88" s="8">
        <v>27.5</v>
      </c>
      <c r="W88" s="8">
        <v>25.1</v>
      </c>
      <c r="X88" s="8">
        <v>87.5</v>
      </c>
      <c r="Y88" s="8">
        <v>85.09</v>
      </c>
      <c r="Z88" s="8">
        <v>27.5</v>
      </c>
      <c r="AA88" s="8">
        <v>25.1</v>
      </c>
      <c r="AB88" s="8">
        <v>167.5</v>
      </c>
      <c r="AC88" s="8">
        <v>0</v>
      </c>
      <c r="AD88" s="8">
        <v>127.5</v>
      </c>
      <c r="AE88" s="18">
        <v>0</v>
      </c>
      <c r="AF88" s="76"/>
      <c r="AG88" s="25">
        <v>630</v>
      </c>
      <c r="AH88" s="25">
        <v>307.5</v>
      </c>
      <c r="AI88" s="25">
        <v>290.68</v>
      </c>
      <c r="AJ88" s="26">
        <v>-49.120000000000005</v>
      </c>
    </row>
    <row r="89" spans="1:36" ht="18.75" x14ac:dyDescent="0.3">
      <c r="A89" s="40" t="s">
        <v>27</v>
      </c>
      <c r="B89" s="41"/>
      <c r="C89" s="41"/>
      <c r="D89" s="41"/>
      <c r="E89" s="41"/>
      <c r="F89" s="41"/>
      <c r="G89" s="41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18"/>
      <c r="AF89" s="76"/>
      <c r="AG89" s="25">
        <v>0</v>
      </c>
      <c r="AH89" s="25">
        <v>0</v>
      </c>
      <c r="AI89" s="25">
        <v>0</v>
      </c>
      <c r="AJ89" s="26">
        <v>0</v>
      </c>
    </row>
    <row r="90" spans="1:36" ht="37.5" x14ac:dyDescent="0.3">
      <c r="A90" s="43" t="s">
        <v>28</v>
      </c>
      <c r="B90" s="41"/>
      <c r="C90" s="41"/>
      <c r="D90" s="41"/>
      <c r="E90" s="41"/>
      <c r="F90" s="41"/>
      <c r="G90" s="41"/>
      <c r="H90" s="4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18"/>
      <c r="AF90" s="76"/>
      <c r="AG90" s="25">
        <v>0</v>
      </c>
      <c r="AH90" s="25">
        <v>0</v>
      </c>
      <c r="AI90" s="25">
        <v>0</v>
      </c>
      <c r="AJ90" s="26">
        <v>0</v>
      </c>
    </row>
    <row r="91" spans="1:36" s="22" customFormat="1" ht="18.75" x14ac:dyDescent="0.3">
      <c r="A91" s="97" t="s">
        <v>29</v>
      </c>
      <c r="B91" s="41">
        <f>H91+J91+L91+N91+P91+R91+T91+V91+X91+Z91+AB91+AD91</f>
        <v>630</v>
      </c>
      <c r="C91" s="41">
        <f>H91+J91+L91</f>
        <v>62.4</v>
      </c>
      <c r="D91" s="41">
        <v>62.36</v>
      </c>
      <c r="E91" s="41">
        <f>I91+K91+M91+O91+Q91+S91+U91+W91+Y91+AA91+AC91+AE91</f>
        <v>62.36</v>
      </c>
      <c r="F91" s="41">
        <f>E91/B91*100</f>
        <v>9.8984126984126988</v>
      </c>
      <c r="G91" s="41">
        <f>E91/C91*100</f>
        <v>99.935897435897431</v>
      </c>
      <c r="H91" s="42">
        <v>0</v>
      </c>
      <c r="I91" s="42">
        <v>0</v>
      </c>
      <c r="J91" s="42">
        <v>31.2</v>
      </c>
      <c r="K91" s="42">
        <v>31.18</v>
      </c>
      <c r="L91" s="42">
        <v>31.2</v>
      </c>
      <c r="M91" s="42">
        <v>31.18</v>
      </c>
      <c r="N91" s="42">
        <v>31.2</v>
      </c>
      <c r="O91" s="42">
        <v>0</v>
      </c>
      <c r="P91" s="42">
        <v>31.2</v>
      </c>
      <c r="Q91" s="42">
        <v>0</v>
      </c>
      <c r="R91" s="42">
        <v>31.2</v>
      </c>
      <c r="S91" s="42">
        <v>0</v>
      </c>
      <c r="T91" s="42">
        <v>31.2</v>
      </c>
      <c r="U91" s="42">
        <v>0</v>
      </c>
      <c r="V91" s="42">
        <v>31.2</v>
      </c>
      <c r="W91" s="42">
        <v>0</v>
      </c>
      <c r="X91" s="42">
        <v>31.2</v>
      </c>
      <c r="Y91" s="42">
        <v>0</v>
      </c>
      <c r="Z91" s="42">
        <v>91.2</v>
      </c>
      <c r="AA91" s="42">
        <v>0</v>
      </c>
      <c r="AB91" s="42">
        <v>171.2</v>
      </c>
      <c r="AC91" s="42">
        <v>0</v>
      </c>
      <c r="AD91" s="42">
        <v>118</v>
      </c>
      <c r="AE91" s="18">
        <v>0</v>
      </c>
      <c r="AF91" s="76"/>
      <c r="AG91" s="25">
        <v>630</v>
      </c>
      <c r="AH91" s="25">
        <v>307.5</v>
      </c>
      <c r="AI91" s="25">
        <v>285.88</v>
      </c>
      <c r="AJ91" s="26">
        <v>-49.120000000000005</v>
      </c>
    </row>
    <row r="92" spans="1:36" ht="56.25" x14ac:dyDescent="0.3">
      <c r="A92" s="43" t="s">
        <v>30</v>
      </c>
      <c r="B92" s="41"/>
      <c r="C92" s="41"/>
      <c r="D92" s="41"/>
      <c r="E92" s="41"/>
      <c r="F92" s="41"/>
      <c r="G92" s="41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18"/>
      <c r="AF92" s="76"/>
      <c r="AG92" s="25">
        <v>0</v>
      </c>
      <c r="AH92" s="25">
        <v>0</v>
      </c>
      <c r="AI92" s="25">
        <v>0</v>
      </c>
      <c r="AJ92" s="26">
        <v>0</v>
      </c>
    </row>
    <row r="93" spans="1:36" ht="18.75" x14ac:dyDescent="0.3">
      <c r="A93" s="40" t="s">
        <v>31</v>
      </c>
      <c r="B93" s="41"/>
      <c r="C93" s="41"/>
      <c r="D93" s="41"/>
      <c r="E93" s="41"/>
      <c r="F93" s="41"/>
      <c r="G93" s="41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18"/>
      <c r="AF93" s="77"/>
      <c r="AG93" s="25">
        <v>0</v>
      </c>
      <c r="AH93" s="25">
        <v>0</v>
      </c>
      <c r="AI93" s="25">
        <v>0</v>
      </c>
      <c r="AJ93" s="26">
        <v>0</v>
      </c>
    </row>
    <row r="94" spans="1:36" ht="93.75" x14ac:dyDescent="0.3">
      <c r="A94" s="5" t="s">
        <v>45</v>
      </c>
      <c r="B94" s="6"/>
      <c r="C94" s="6"/>
      <c r="D94" s="6"/>
      <c r="E94" s="6"/>
      <c r="F94" s="6"/>
      <c r="G94" s="6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18"/>
      <c r="AF94" s="21"/>
      <c r="AG94" s="25">
        <v>0</v>
      </c>
      <c r="AH94" s="25">
        <v>0</v>
      </c>
      <c r="AI94" s="25">
        <v>0</v>
      </c>
      <c r="AJ94" s="26">
        <v>0</v>
      </c>
    </row>
    <row r="95" spans="1:36" ht="112.5" x14ac:dyDescent="0.3">
      <c r="A95" s="5" t="s">
        <v>47</v>
      </c>
      <c r="B95" s="6">
        <f>B96</f>
        <v>26.1</v>
      </c>
      <c r="C95" s="6">
        <f>C96</f>
        <v>0</v>
      </c>
      <c r="D95" s="6">
        <f>D96</f>
        <v>0</v>
      </c>
      <c r="E95" s="6">
        <f>E96</f>
        <v>0</v>
      </c>
      <c r="F95" s="6">
        <v>0</v>
      </c>
      <c r="G95" s="6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f>N96</f>
        <v>26.1</v>
      </c>
      <c r="O95" s="8">
        <f t="shared" ref="O95:AE95" si="41">O96</f>
        <v>0</v>
      </c>
      <c r="P95" s="8">
        <f t="shared" si="41"/>
        <v>0</v>
      </c>
      <c r="Q95" s="8">
        <f t="shared" si="41"/>
        <v>0</v>
      </c>
      <c r="R95" s="8">
        <f t="shared" si="41"/>
        <v>0</v>
      </c>
      <c r="S95" s="8">
        <f t="shared" si="41"/>
        <v>0</v>
      </c>
      <c r="T95" s="8">
        <f t="shared" si="41"/>
        <v>0</v>
      </c>
      <c r="U95" s="8">
        <f t="shared" si="41"/>
        <v>0</v>
      </c>
      <c r="V95" s="8">
        <f t="shared" si="41"/>
        <v>0</v>
      </c>
      <c r="W95" s="8">
        <f t="shared" si="41"/>
        <v>0</v>
      </c>
      <c r="X95" s="8">
        <f t="shared" si="41"/>
        <v>0</v>
      </c>
      <c r="Y95" s="8">
        <f t="shared" si="41"/>
        <v>0</v>
      </c>
      <c r="Z95" s="8">
        <f t="shared" si="41"/>
        <v>0</v>
      </c>
      <c r="AA95" s="8">
        <f t="shared" si="41"/>
        <v>0</v>
      </c>
      <c r="AB95" s="8">
        <f t="shared" si="41"/>
        <v>0</v>
      </c>
      <c r="AC95" s="8">
        <f t="shared" si="41"/>
        <v>0</v>
      </c>
      <c r="AD95" s="8">
        <f t="shared" si="41"/>
        <v>0</v>
      </c>
      <c r="AE95" s="8">
        <f t="shared" si="41"/>
        <v>0</v>
      </c>
      <c r="AF95" s="21"/>
      <c r="AG95" s="25">
        <v>26.1</v>
      </c>
      <c r="AH95" s="25">
        <v>26.1</v>
      </c>
      <c r="AI95" s="25">
        <v>11.2</v>
      </c>
      <c r="AJ95" s="26">
        <v>-14.900000000000002</v>
      </c>
    </row>
    <row r="96" spans="1:36" ht="18.75" x14ac:dyDescent="0.3">
      <c r="A96" s="38" t="s">
        <v>26</v>
      </c>
      <c r="B96" s="6">
        <f>B99</f>
        <v>26.1</v>
      </c>
      <c r="C96" s="6">
        <f>C99</f>
        <v>0</v>
      </c>
      <c r="D96" s="6">
        <f>D99</f>
        <v>0</v>
      </c>
      <c r="E96" s="6">
        <f>E99</f>
        <v>0</v>
      </c>
      <c r="F96" s="6">
        <v>0</v>
      </c>
      <c r="G96" s="6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f>N99</f>
        <v>26.1</v>
      </c>
      <c r="O96" s="8">
        <f t="shared" ref="O96:AE96" si="42">O99</f>
        <v>0</v>
      </c>
      <c r="P96" s="8">
        <f t="shared" si="42"/>
        <v>0</v>
      </c>
      <c r="Q96" s="8">
        <f t="shared" si="42"/>
        <v>0</v>
      </c>
      <c r="R96" s="8">
        <f t="shared" si="42"/>
        <v>0</v>
      </c>
      <c r="S96" s="8">
        <f t="shared" si="42"/>
        <v>0</v>
      </c>
      <c r="T96" s="8">
        <f t="shared" si="42"/>
        <v>0</v>
      </c>
      <c r="U96" s="8">
        <f t="shared" si="42"/>
        <v>0</v>
      </c>
      <c r="V96" s="8">
        <f t="shared" si="42"/>
        <v>0</v>
      </c>
      <c r="W96" s="8">
        <f t="shared" si="42"/>
        <v>0</v>
      </c>
      <c r="X96" s="8">
        <f t="shared" si="42"/>
        <v>0</v>
      </c>
      <c r="Y96" s="8">
        <f t="shared" si="42"/>
        <v>0</v>
      </c>
      <c r="Z96" s="8">
        <f t="shared" si="42"/>
        <v>0</v>
      </c>
      <c r="AA96" s="8">
        <f t="shared" si="42"/>
        <v>0</v>
      </c>
      <c r="AB96" s="8">
        <f t="shared" si="42"/>
        <v>0</v>
      </c>
      <c r="AC96" s="8">
        <f t="shared" si="42"/>
        <v>0</v>
      </c>
      <c r="AD96" s="8">
        <f t="shared" si="42"/>
        <v>0</v>
      </c>
      <c r="AE96" s="8">
        <f t="shared" si="42"/>
        <v>0</v>
      </c>
      <c r="AF96" s="21"/>
      <c r="AG96" s="25">
        <v>26.1</v>
      </c>
      <c r="AH96" s="25">
        <v>26.1</v>
      </c>
      <c r="AI96" s="25">
        <v>11.2</v>
      </c>
      <c r="AJ96" s="26">
        <v>-14.900000000000002</v>
      </c>
    </row>
    <row r="97" spans="1:58" ht="18.75" x14ac:dyDescent="0.3">
      <c r="A97" s="40" t="s">
        <v>27</v>
      </c>
      <c r="B97" s="41">
        <v>0</v>
      </c>
      <c r="C97" s="41">
        <v>0</v>
      </c>
      <c r="D97" s="41">
        <v>0</v>
      </c>
      <c r="E97" s="41">
        <v>0</v>
      </c>
      <c r="F97" s="41">
        <v>0</v>
      </c>
      <c r="G97" s="41">
        <v>0</v>
      </c>
      <c r="H97" s="42">
        <v>0</v>
      </c>
      <c r="I97" s="42">
        <v>0</v>
      </c>
      <c r="J97" s="42">
        <v>0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  <c r="P97" s="42">
        <v>0</v>
      </c>
      <c r="Q97" s="42">
        <v>0</v>
      </c>
      <c r="R97" s="42">
        <v>0</v>
      </c>
      <c r="S97" s="42">
        <v>0</v>
      </c>
      <c r="T97" s="42">
        <v>0</v>
      </c>
      <c r="U97" s="42">
        <v>0</v>
      </c>
      <c r="V97" s="42">
        <v>0</v>
      </c>
      <c r="W97" s="42">
        <v>0</v>
      </c>
      <c r="X97" s="42">
        <v>0</v>
      </c>
      <c r="Y97" s="42">
        <v>0</v>
      </c>
      <c r="Z97" s="42">
        <v>0</v>
      </c>
      <c r="AA97" s="42">
        <v>0</v>
      </c>
      <c r="AB97" s="42">
        <v>0</v>
      </c>
      <c r="AC97" s="42">
        <v>0</v>
      </c>
      <c r="AD97" s="42">
        <v>0</v>
      </c>
      <c r="AE97" s="18">
        <v>0</v>
      </c>
      <c r="AF97" s="21"/>
      <c r="AG97" s="25">
        <v>0</v>
      </c>
      <c r="AH97" s="25">
        <v>0</v>
      </c>
      <c r="AI97" s="25">
        <v>0</v>
      </c>
      <c r="AJ97" s="26">
        <v>0</v>
      </c>
    </row>
    <row r="98" spans="1:58" ht="37.5" x14ac:dyDescent="0.3">
      <c r="A98" s="43" t="s">
        <v>28</v>
      </c>
      <c r="B98" s="41">
        <v>0</v>
      </c>
      <c r="C98" s="41">
        <v>0</v>
      </c>
      <c r="D98" s="41">
        <v>0</v>
      </c>
      <c r="E98" s="41">
        <v>0</v>
      </c>
      <c r="F98" s="41">
        <v>0</v>
      </c>
      <c r="G98" s="41">
        <v>0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  <c r="P98" s="42">
        <v>0</v>
      </c>
      <c r="Q98" s="42">
        <v>0</v>
      </c>
      <c r="R98" s="42">
        <v>0</v>
      </c>
      <c r="S98" s="42">
        <v>0</v>
      </c>
      <c r="T98" s="42">
        <v>0</v>
      </c>
      <c r="U98" s="42">
        <v>0</v>
      </c>
      <c r="V98" s="42">
        <v>0</v>
      </c>
      <c r="W98" s="42">
        <v>0</v>
      </c>
      <c r="X98" s="42">
        <v>0</v>
      </c>
      <c r="Y98" s="42">
        <v>0</v>
      </c>
      <c r="Z98" s="42">
        <v>0</v>
      </c>
      <c r="AA98" s="42">
        <v>0</v>
      </c>
      <c r="AB98" s="42">
        <v>0</v>
      </c>
      <c r="AC98" s="42">
        <v>0</v>
      </c>
      <c r="AD98" s="42">
        <v>0</v>
      </c>
      <c r="AE98" s="18">
        <v>0</v>
      </c>
      <c r="AF98" s="21"/>
      <c r="AG98" s="25">
        <v>0</v>
      </c>
      <c r="AH98" s="25">
        <v>0</v>
      </c>
      <c r="AI98" s="25">
        <v>0</v>
      </c>
      <c r="AJ98" s="26">
        <v>0</v>
      </c>
    </row>
    <row r="99" spans="1:58" s="22" customFormat="1" ht="18.75" x14ac:dyDescent="0.3">
      <c r="A99" s="40" t="s">
        <v>29</v>
      </c>
      <c r="B99" s="41">
        <f t="shared" ref="B99:G99" si="43">B106</f>
        <v>26.1</v>
      </c>
      <c r="C99" s="41">
        <f t="shared" si="43"/>
        <v>0</v>
      </c>
      <c r="D99" s="41">
        <f t="shared" si="43"/>
        <v>0</v>
      </c>
      <c r="E99" s="41">
        <f t="shared" si="43"/>
        <v>0</v>
      </c>
      <c r="F99" s="41">
        <f t="shared" si="43"/>
        <v>0</v>
      </c>
      <c r="G99" s="41" t="e">
        <f t="shared" si="43"/>
        <v>#DIV/0!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26.1</v>
      </c>
      <c r="O99" s="42">
        <v>0</v>
      </c>
      <c r="P99" s="42">
        <v>0</v>
      </c>
      <c r="Q99" s="42">
        <v>0</v>
      </c>
      <c r="R99" s="42">
        <v>0</v>
      </c>
      <c r="S99" s="42">
        <v>0</v>
      </c>
      <c r="T99" s="42">
        <v>0</v>
      </c>
      <c r="U99" s="42">
        <v>0</v>
      </c>
      <c r="V99" s="42">
        <v>0</v>
      </c>
      <c r="W99" s="42">
        <v>0</v>
      </c>
      <c r="X99" s="42">
        <v>0</v>
      </c>
      <c r="Y99" s="42">
        <v>0</v>
      </c>
      <c r="Z99" s="42">
        <v>0</v>
      </c>
      <c r="AA99" s="42">
        <v>0</v>
      </c>
      <c r="AB99" s="42">
        <v>0</v>
      </c>
      <c r="AC99" s="42">
        <v>0</v>
      </c>
      <c r="AD99" s="42">
        <v>0</v>
      </c>
      <c r="AE99" s="18">
        <v>0</v>
      </c>
      <c r="AF99" s="21"/>
      <c r="AG99" s="25">
        <v>26.1</v>
      </c>
      <c r="AH99" s="25">
        <v>26.1</v>
      </c>
      <c r="AI99" s="25">
        <v>11.2</v>
      </c>
      <c r="AJ99" s="26">
        <v>-14.900000000000002</v>
      </c>
    </row>
    <row r="100" spans="1:58" ht="56.25" x14ac:dyDescent="0.3">
      <c r="A100" s="43" t="s">
        <v>30</v>
      </c>
      <c r="B100" s="41">
        <v>0</v>
      </c>
      <c r="C100" s="41">
        <v>0</v>
      </c>
      <c r="D100" s="41">
        <v>0</v>
      </c>
      <c r="E100" s="41">
        <v>0</v>
      </c>
      <c r="F100" s="41">
        <v>0</v>
      </c>
      <c r="G100" s="41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  <c r="P100" s="42">
        <v>0</v>
      </c>
      <c r="Q100" s="42">
        <v>0</v>
      </c>
      <c r="R100" s="42">
        <v>0</v>
      </c>
      <c r="S100" s="42">
        <v>0</v>
      </c>
      <c r="T100" s="42">
        <v>0</v>
      </c>
      <c r="U100" s="42">
        <v>0</v>
      </c>
      <c r="V100" s="42">
        <v>0</v>
      </c>
      <c r="W100" s="42">
        <v>0</v>
      </c>
      <c r="X100" s="42">
        <v>0</v>
      </c>
      <c r="Y100" s="42">
        <v>0</v>
      </c>
      <c r="Z100" s="42">
        <v>0</v>
      </c>
      <c r="AA100" s="42">
        <v>0</v>
      </c>
      <c r="AB100" s="42">
        <v>0</v>
      </c>
      <c r="AC100" s="42">
        <v>0</v>
      </c>
      <c r="AD100" s="42">
        <v>0</v>
      </c>
      <c r="AE100" s="18">
        <v>0</v>
      </c>
      <c r="AF100" s="21"/>
      <c r="AG100" s="25">
        <v>0</v>
      </c>
      <c r="AH100" s="25">
        <v>0</v>
      </c>
      <c r="AI100" s="25">
        <v>0</v>
      </c>
      <c r="AJ100" s="26">
        <v>0</v>
      </c>
    </row>
    <row r="101" spans="1:58" ht="18.75" x14ac:dyDescent="0.3">
      <c r="A101" s="40" t="s">
        <v>31</v>
      </c>
      <c r="B101" s="41">
        <v>0</v>
      </c>
      <c r="C101" s="41">
        <v>0</v>
      </c>
      <c r="D101" s="41">
        <v>0</v>
      </c>
      <c r="E101" s="41">
        <v>0</v>
      </c>
      <c r="F101" s="41">
        <v>0</v>
      </c>
      <c r="G101" s="41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  <c r="P101" s="42">
        <v>0</v>
      </c>
      <c r="Q101" s="42">
        <v>0</v>
      </c>
      <c r="R101" s="42">
        <v>0</v>
      </c>
      <c r="S101" s="42">
        <v>0</v>
      </c>
      <c r="T101" s="42">
        <v>0</v>
      </c>
      <c r="U101" s="42">
        <v>0</v>
      </c>
      <c r="V101" s="42">
        <v>0</v>
      </c>
      <c r="W101" s="42">
        <v>0</v>
      </c>
      <c r="X101" s="42">
        <v>0</v>
      </c>
      <c r="Y101" s="42">
        <v>0</v>
      </c>
      <c r="Z101" s="42">
        <v>0</v>
      </c>
      <c r="AA101" s="42">
        <v>0</v>
      </c>
      <c r="AB101" s="42">
        <v>0</v>
      </c>
      <c r="AC101" s="42">
        <v>0</v>
      </c>
      <c r="AD101" s="42">
        <v>0</v>
      </c>
      <c r="AE101" s="18">
        <v>0</v>
      </c>
      <c r="AF101" s="21"/>
      <c r="AG101" s="25">
        <v>0</v>
      </c>
      <c r="AH101" s="25">
        <v>0</v>
      </c>
      <c r="AI101" s="25">
        <v>0</v>
      </c>
      <c r="AJ101" s="26">
        <v>0</v>
      </c>
    </row>
    <row r="102" spans="1:58" ht="112.5" x14ac:dyDescent="0.25">
      <c r="A102" s="5" t="s">
        <v>48</v>
      </c>
      <c r="B102" s="6">
        <f>B103</f>
        <v>26.1</v>
      </c>
      <c r="C102" s="6">
        <f>C103</f>
        <v>0</v>
      </c>
      <c r="D102" s="6">
        <f>D103</f>
        <v>0</v>
      </c>
      <c r="E102" s="6">
        <v>17.2</v>
      </c>
      <c r="F102" s="6">
        <f>F103</f>
        <v>0</v>
      </c>
      <c r="G102" s="6" t="e">
        <f>G103</f>
        <v>#DIV/0!</v>
      </c>
      <c r="H102" s="8">
        <f>H103</f>
        <v>0</v>
      </c>
      <c r="I102" s="8">
        <f t="shared" ref="I102:AE102" si="44">I103</f>
        <v>0</v>
      </c>
      <c r="J102" s="8">
        <f t="shared" si="44"/>
        <v>0</v>
      </c>
      <c r="K102" s="8">
        <f t="shared" si="44"/>
        <v>0</v>
      </c>
      <c r="L102" s="8">
        <f t="shared" si="44"/>
        <v>0</v>
      </c>
      <c r="M102" s="8">
        <f t="shared" si="44"/>
        <v>0</v>
      </c>
      <c r="N102" s="8">
        <f t="shared" si="44"/>
        <v>26.1</v>
      </c>
      <c r="O102" s="8">
        <f t="shared" si="44"/>
        <v>0</v>
      </c>
      <c r="P102" s="8">
        <f t="shared" si="44"/>
        <v>0</v>
      </c>
      <c r="Q102" s="8">
        <f t="shared" si="44"/>
        <v>0</v>
      </c>
      <c r="R102" s="8">
        <f t="shared" si="44"/>
        <v>0</v>
      </c>
      <c r="S102" s="8">
        <f t="shared" si="44"/>
        <v>0</v>
      </c>
      <c r="T102" s="8">
        <f t="shared" si="44"/>
        <v>0</v>
      </c>
      <c r="U102" s="8">
        <f t="shared" si="44"/>
        <v>0</v>
      </c>
      <c r="V102" s="8">
        <f t="shared" si="44"/>
        <v>0</v>
      </c>
      <c r="W102" s="8">
        <f t="shared" si="44"/>
        <v>0</v>
      </c>
      <c r="X102" s="8">
        <f t="shared" si="44"/>
        <v>0</v>
      </c>
      <c r="Y102" s="8">
        <f t="shared" si="44"/>
        <v>0</v>
      </c>
      <c r="Z102" s="8">
        <f t="shared" si="44"/>
        <v>0</v>
      </c>
      <c r="AA102" s="8">
        <f t="shared" si="44"/>
        <v>0</v>
      </c>
      <c r="AB102" s="8">
        <f t="shared" si="44"/>
        <v>0</v>
      </c>
      <c r="AC102" s="8">
        <f t="shared" si="44"/>
        <v>0</v>
      </c>
      <c r="AD102" s="8">
        <f t="shared" si="44"/>
        <v>0</v>
      </c>
      <c r="AE102" s="8">
        <f t="shared" si="44"/>
        <v>0</v>
      </c>
      <c r="AF102" s="71"/>
      <c r="AG102" s="29">
        <v>26.1</v>
      </c>
      <c r="AH102" s="29">
        <v>26.1</v>
      </c>
      <c r="AI102" s="29">
        <v>11.2</v>
      </c>
      <c r="AJ102" s="30">
        <v>-14.900000000000002</v>
      </c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</row>
    <row r="103" spans="1:58" ht="18.75" x14ac:dyDescent="0.3">
      <c r="A103" s="38" t="s">
        <v>26</v>
      </c>
      <c r="B103" s="6">
        <f t="shared" ref="B103:G103" si="45">B106</f>
        <v>26.1</v>
      </c>
      <c r="C103" s="6">
        <f t="shared" si="45"/>
        <v>0</v>
      </c>
      <c r="D103" s="6">
        <f t="shared" si="45"/>
        <v>0</v>
      </c>
      <c r="E103" s="6">
        <f t="shared" si="45"/>
        <v>0</v>
      </c>
      <c r="F103" s="6">
        <f t="shared" si="45"/>
        <v>0</v>
      </c>
      <c r="G103" s="6" t="e">
        <f t="shared" si="45"/>
        <v>#DIV/0!</v>
      </c>
      <c r="H103" s="8">
        <f>H106</f>
        <v>0</v>
      </c>
      <c r="I103" s="8">
        <f t="shared" ref="I103:AE103" si="46">I106</f>
        <v>0</v>
      </c>
      <c r="J103" s="8">
        <f t="shared" si="46"/>
        <v>0</v>
      </c>
      <c r="K103" s="8">
        <f t="shared" si="46"/>
        <v>0</v>
      </c>
      <c r="L103" s="8">
        <f t="shared" si="46"/>
        <v>0</v>
      </c>
      <c r="M103" s="8">
        <f t="shared" si="46"/>
        <v>0</v>
      </c>
      <c r="N103" s="8">
        <f t="shared" si="46"/>
        <v>26.1</v>
      </c>
      <c r="O103" s="8">
        <f t="shared" si="46"/>
        <v>0</v>
      </c>
      <c r="P103" s="8">
        <f t="shared" si="46"/>
        <v>0</v>
      </c>
      <c r="Q103" s="8">
        <f t="shared" si="46"/>
        <v>0</v>
      </c>
      <c r="R103" s="8">
        <f t="shared" si="46"/>
        <v>0</v>
      </c>
      <c r="S103" s="8">
        <f t="shared" si="46"/>
        <v>0</v>
      </c>
      <c r="T103" s="8">
        <f t="shared" si="46"/>
        <v>0</v>
      </c>
      <c r="U103" s="8">
        <f t="shared" si="46"/>
        <v>0</v>
      </c>
      <c r="V103" s="8">
        <f t="shared" si="46"/>
        <v>0</v>
      </c>
      <c r="W103" s="8">
        <f t="shared" si="46"/>
        <v>0</v>
      </c>
      <c r="X103" s="8">
        <f t="shared" si="46"/>
        <v>0</v>
      </c>
      <c r="Y103" s="8">
        <f t="shared" si="46"/>
        <v>0</v>
      </c>
      <c r="Z103" s="8">
        <f t="shared" si="46"/>
        <v>0</v>
      </c>
      <c r="AA103" s="8">
        <f t="shared" si="46"/>
        <v>0</v>
      </c>
      <c r="AB103" s="8">
        <f t="shared" si="46"/>
        <v>0</v>
      </c>
      <c r="AC103" s="8">
        <f t="shared" si="46"/>
        <v>0</v>
      </c>
      <c r="AD103" s="8">
        <f t="shared" si="46"/>
        <v>0</v>
      </c>
      <c r="AE103" s="8">
        <f t="shared" si="46"/>
        <v>0</v>
      </c>
      <c r="AF103" s="76"/>
      <c r="AG103" s="29">
        <v>26.1</v>
      </c>
      <c r="AH103" s="29">
        <v>26.1</v>
      </c>
      <c r="AI103" s="29">
        <v>11.2</v>
      </c>
      <c r="AJ103" s="30">
        <v>-14.900000000000002</v>
      </c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</row>
    <row r="104" spans="1:58" ht="18.75" x14ac:dyDescent="0.3">
      <c r="A104" s="40" t="s">
        <v>27</v>
      </c>
      <c r="B104" s="41"/>
      <c r="C104" s="41"/>
      <c r="D104" s="41"/>
      <c r="E104" s="41"/>
      <c r="F104" s="41"/>
      <c r="G104" s="41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18"/>
      <c r="AF104" s="76"/>
      <c r="AG104" s="29">
        <v>0</v>
      </c>
      <c r="AH104" s="29">
        <v>0</v>
      </c>
      <c r="AI104" s="29">
        <v>0</v>
      </c>
      <c r="AJ104" s="30">
        <v>0</v>
      </c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</row>
    <row r="105" spans="1:58" ht="37.5" x14ac:dyDescent="0.3">
      <c r="A105" s="43" t="s">
        <v>28</v>
      </c>
      <c r="B105" s="41"/>
      <c r="C105" s="41"/>
      <c r="D105" s="41"/>
      <c r="E105" s="41"/>
      <c r="F105" s="41"/>
      <c r="G105" s="41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18"/>
      <c r="AF105" s="76"/>
      <c r="AG105" s="29">
        <v>0</v>
      </c>
      <c r="AH105" s="29">
        <v>0</v>
      </c>
      <c r="AI105" s="29">
        <v>0</v>
      </c>
      <c r="AJ105" s="30">
        <v>0</v>
      </c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</row>
    <row r="106" spans="1:58" ht="18.75" x14ac:dyDescent="0.3">
      <c r="A106" s="40" t="s">
        <v>29</v>
      </c>
      <c r="B106" s="41">
        <f>H106+J106+L106+N106+P106+R106+T106+V106+X106+Z106+AB106+AD106</f>
        <v>26.1</v>
      </c>
      <c r="C106" s="41">
        <f>H106</f>
        <v>0</v>
      </c>
      <c r="D106" s="41">
        <v>0</v>
      </c>
      <c r="E106" s="41">
        <f>I106+K106+M106+O106+Q106+S106+U106+W106+Y106+AA106+AC106+AE106</f>
        <v>0</v>
      </c>
      <c r="F106" s="41">
        <f>E106/B106*100</f>
        <v>0</v>
      </c>
      <c r="G106" s="41" t="e">
        <f>E106/C106*100</f>
        <v>#DIV/0!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26.1</v>
      </c>
      <c r="O106" s="42">
        <v>0</v>
      </c>
      <c r="P106" s="42">
        <v>0</v>
      </c>
      <c r="Q106" s="42">
        <v>0</v>
      </c>
      <c r="R106" s="42">
        <v>0</v>
      </c>
      <c r="S106" s="42">
        <v>0</v>
      </c>
      <c r="T106" s="42">
        <v>0</v>
      </c>
      <c r="U106" s="42">
        <v>0</v>
      </c>
      <c r="V106" s="42">
        <v>0</v>
      </c>
      <c r="W106" s="42">
        <v>0</v>
      </c>
      <c r="X106" s="42">
        <v>0</v>
      </c>
      <c r="Y106" s="42">
        <v>0</v>
      </c>
      <c r="Z106" s="42">
        <v>0</v>
      </c>
      <c r="AA106" s="42">
        <v>0</v>
      </c>
      <c r="AB106" s="42">
        <v>0</v>
      </c>
      <c r="AC106" s="42">
        <v>0</v>
      </c>
      <c r="AD106" s="42">
        <v>0</v>
      </c>
      <c r="AE106" s="18">
        <v>0</v>
      </c>
      <c r="AF106" s="76"/>
      <c r="AG106" s="29">
        <v>26.1</v>
      </c>
      <c r="AH106" s="29">
        <v>26.1</v>
      </c>
      <c r="AI106" s="29">
        <v>11.2</v>
      </c>
      <c r="AJ106" s="30">
        <v>-14.900000000000002</v>
      </c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</row>
    <row r="107" spans="1:58" ht="56.25" x14ac:dyDescent="0.3">
      <c r="A107" s="43" t="s">
        <v>30</v>
      </c>
      <c r="B107" s="41"/>
      <c r="C107" s="41"/>
      <c r="D107" s="41"/>
      <c r="E107" s="41"/>
      <c r="F107" s="41"/>
      <c r="G107" s="41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18"/>
      <c r="AF107" s="76"/>
      <c r="AG107" s="29">
        <v>0</v>
      </c>
      <c r="AH107" s="29">
        <v>0</v>
      </c>
      <c r="AI107" s="29">
        <v>0</v>
      </c>
      <c r="AJ107" s="30">
        <v>0</v>
      </c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</row>
    <row r="108" spans="1:58" ht="18.75" x14ac:dyDescent="0.3">
      <c r="A108" s="40" t="s">
        <v>31</v>
      </c>
      <c r="B108" s="41"/>
      <c r="C108" s="41"/>
      <c r="D108" s="41"/>
      <c r="E108" s="41"/>
      <c r="F108" s="41"/>
      <c r="G108" s="41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18"/>
      <c r="AF108" s="77"/>
      <c r="AG108" s="29">
        <v>0</v>
      </c>
      <c r="AH108" s="29">
        <v>0</v>
      </c>
      <c r="AI108" s="29">
        <v>0</v>
      </c>
      <c r="AJ108" s="30">
        <v>0</v>
      </c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</row>
    <row r="109" spans="1:58" s="27" customFormat="1" ht="75" x14ac:dyDescent="0.3">
      <c r="A109" s="38" t="s">
        <v>49</v>
      </c>
      <c r="B109" s="6">
        <f t="shared" ref="B109:AE109" si="47">B112</f>
        <v>656.1</v>
      </c>
      <c r="C109" s="6">
        <f t="shared" si="47"/>
        <v>62.4</v>
      </c>
      <c r="D109" s="6">
        <f t="shared" si="47"/>
        <v>62.36</v>
      </c>
      <c r="E109" s="6">
        <f t="shared" si="47"/>
        <v>62.36</v>
      </c>
      <c r="F109" s="6">
        <f t="shared" si="47"/>
        <v>9.8984126984126988</v>
      </c>
      <c r="G109" s="6" t="e">
        <f t="shared" si="47"/>
        <v>#DIV/0!</v>
      </c>
      <c r="H109" s="6">
        <f t="shared" si="47"/>
        <v>0</v>
      </c>
      <c r="I109" s="6">
        <f t="shared" si="47"/>
        <v>0</v>
      </c>
      <c r="J109" s="6">
        <f t="shared" si="47"/>
        <v>31.2</v>
      </c>
      <c r="K109" s="6">
        <f t="shared" si="47"/>
        <v>31.18</v>
      </c>
      <c r="L109" s="6">
        <f t="shared" si="47"/>
        <v>31.2</v>
      </c>
      <c r="M109" s="6">
        <f t="shared" si="47"/>
        <v>31.18</v>
      </c>
      <c r="N109" s="6">
        <f t="shared" si="47"/>
        <v>57.3</v>
      </c>
      <c r="O109" s="6">
        <f t="shared" si="47"/>
        <v>0</v>
      </c>
      <c r="P109" s="6">
        <f t="shared" si="47"/>
        <v>31.2</v>
      </c>
      <c r="Q109" s="6">
        <f t="shared" si="47"/>
        <v>0</v>
      </c>
      <c r="R109" s="6">
        <f t="shared" si="47"/>
        <v>31.2</v>
      </c>
      <c r="S109" s="6">
        <f t="shared" si="47"/>
        <v>0</v>
      </c>
      <c r="T109" s="6">
        <f t="shared" si="47"/>
        <v>31.2</v>
      </c>
      <c r="U109" s="6">
        <f t="shared" si="47"/>
        <v>0</v>
      </c>
      <c r="V109" s="6">
        <f t="shared" si="47"/>
        <v>31.2</v>
      </c>
      <c r="W109" s="6">
        <f t="shared" si="47"/>
        <v>0</v>
      </c>
      <c r="X109" s="6">
        <f t="shared" si="47"/>
        <v>31.2</v>
      </c>
      <c r="Y109" s="6">
        <f t="shared" si="47"/>
        <v>0</v>
      </c>
      <c r="Z109" s="6">
        <f t="shared" si="47"/>
        <v>91.2</v>
      </c>
      <c r="AA109" s="6">
        <f t="shared" si="47"/>
        <v>0</v>
      </c>
      <c r="AB109" s="6">
        <f t="shared" si="47"/>
        <v>171.2</v>
      </c>
      <c r="AC109" s="6">
        <f t="shared" si="47"/>
        <v>0</v>
      </c>
      <c r="AD109" s="6">
        <f t="shared" si="47"/>
        <v>118</v>
      </c>
      <c r="AE109" s="6">
        <f t="shared" si="47"/>
        <v>0</v>
      </c>
      <c r="AF109" s="47"/>
      <c r="AG109" s="29">
        <v>10646.1</v>
      </c>
      <c r="AH109" s="29">
        <v>5093.6000000000004</v>
      </c>
      <c r="AI109" s="29">
        <v>5057.08</v>
      </c>
      <c r="AJ109" s="30">
        <v>-64.020000000000437</v>
      </c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</row>
    <row r="110" spans="1:58" s="27" customFormat="1" ht="18.75" x14ac:dyDescent="0.3">
      <c r="A110" s="40" t="s">
        <v>27</v>
      </c>
      <c r="B110" s="41"/>
      <c r="C110" s="41"/>
      <c r="D110" s="41"/>
      <c r="E110" s="41"/>
      <c r="F110" s="41"/>
      <c r="G110" s="41"/>
      <c r="H110" s="41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7"/>
      <c r="AF110" s="47"/>
      <c r="AG110" s="29">
        <v>0</v>
      </c>
      <c r="AH110" s="29">
        <v>0</v>
      </c>
      <c r="AI110" s="29">
        <v>0</v>
      </c>
      <c r="AJ110" s="30">
        <v>0</v>
      </c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</row>
    <row r="111" spans="1:58" s="27" customFormat="1" ht="37.5" x14ac:dyDescent="0.3">
      <c r="A111" s="43" t="s">
        <v>28</v>
      </c>
      <c r="B111" s="41"/>
      <c r="C111" s="41"/>
      <c r="D111" s="41"/>
      <c r="E111" s="41"/>
      <c r="F111" s="41"/>
      <c r="G111" s="41"/>
      <c r="H111" s="41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7"/>
      <c r="AF111" s="47"/>
      <c r="AG111" s="29">
        <v>0</v>
      </c>
      <c r="AH111" s="29">
        <v>0</v>
      </c>
      <c r="AI111" s="29">
        <v>0</v>
      </c>
      <c r="AJ111" s="30">
        <v>0</v>
      </c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</row>
    <row r="112" spans="1:58" s="27" customFormat="1" ht="18.75" x14ac:dyDescent="0.3">
      <c r="A112" s="40" t="s">
        <v>29</v>
      </c>
      <c r="B112" s="41">
        <f>B99+B91</f>
        <v>656.1</v>
      </c>
      <c r="C112" s="41">
        <f t="shared" ref="C112:AE112" si="48">C99+C91</f>
        <v>62.4</v>
      </c>
      <c r="D112" s="41">
        <f t="shared" si="48"/>
        <v>62.36</v>
      </c>
      <c r="E112" s="41">
        <f t="shared" si="48"/>
        <v>62.36</v>
      </c>
      <c r="F112" s="41">
        <f t="shared" si="48"/>
        <v>9.8984126984126988</v>
      </c>
      <c r="G112" s="41" t="e">
        <f t="shared" si="48"/>
        <v>#DIV/0!</v>
      </c>
      <c r="H112" s="41">
        <f t="shared" si="48"/>
        <v>0</v>
      </c>
      <c r="I112" s="41">
        <f t="shared" si="48"/>
        <v>0</v>
      </c>
      <c r="J112" s="41">
        <f t="shared" si="48"/>
        <v>31.2</v>
      </c>
      <c r="K112" s="41">
        <f t="shared" si="48"/>
        <v>31.18</v>
      </c>
      <c r="L112" s="41">
        <f t="shared" si="48"/>
        <v>31.2</v>
      </c>
      <c r="M112" s="41">
        <f t="shared" si="48"/>
        <v>31.18</v>
      </c>
      <c r="N112" s="41">
        <f t="shared" si="48"/>
        <v>57.3</v>
      </c>
      <c r="O112" s="41">
        <f t="shared" si="48"/>
        <v>0</v>
      </c>
      <c r="P112" s="41">
        <f t="shared" si="48"/>
        <v>31.2</v>
      </c>
      <c r="Q112" s="41">
        <f t="shared" si="48"/>
        <v>0</v>
      </c>
      <c r="R112" s="41">
        <f t="shared" si="48"/>
        <v>31.2</v>
      </c>
      <c r="S112" s="41">
        <f t="shared" si="48"/>
        <v>0</v>
      </c>
      <c r="T112" s="41">
        <f t="shared" si="48"/>
        <v>31.2</v>
      </c>
      <c r="U112" s="41">
        <f t="shared" si="48"/>
        <v>0</v>
      </c>
      <c r="V112" s="41">
        <f t="shared" si="48"/>
        <v>31.2</v>
      </c>
      <c r="W112" s="41">
        <f t="shared" si="48"/>
        <v>0</v>
      </c>
      <c r="X112" s="41">
        <f t="shared" si="48"/>
        <v>31.2</v>
      </c>
      <c r="Y112" s="41">
        <f t="shared" si="48"/>
        <v>0</v>
      </c>
      <c r="Z112" s="41">
        <f t="shared" si="48"/>
        <v>91.2</v>
      </c>
      <c r="AA112" s="41">
        <f t="shared" si="48"/>
        <v>0</v>
      </c>
      <c r="AB112" s="41">
        <f t="shared" si="48"/>
        <v>171.2</v>
      </c>
      <c r="AC112" s="41">
        <f t="shared" si="48"/>
        <v>0</v>
      </c>
      <c r="AD112" s="41">
        <f t="shared" si="48"/>
        <v>118</v>
      </c>
      <c r="AE112" s="41">
        <f t="shared" si="48"/>
        <v>0</v>
      </c>
      <c r="AF112" s="47"/>
      <c r="AG112" s="29">
        <v>10646.1</v>
      </c>
      <c r="AH112" s="29">
        <v>5093.6000000000004</v>
      </c>
      <c r="AI112" s="29">
        <v>5057.08</v>
      </c>
      <c r="AJ112" s="30">
        <v>-64.020000000000437</v>
      </c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</row>
    <row r="113" spans="1:58" s="27" customFormat="1" ht="56.25" x14ac:dyDescent="0.25">
      <c r="A113" s="49" t="s">
        <v>30</v>
      </c>
      <c r="B113" s="41"/>
      <c r="C113" s="41"/>
      <c r="D113" s="41"/>
      <c r="E113" s="41"/>
      <c r="F113" s="41"/>
      <c r="G113" s="41"/>
      <c r="H113" s="41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7"/>
      <c r="AF113" s="47"/>
      <c r="AG113" s="29">
        <v>0</v>
      </c>
      <c r="AH113" s="29">
        <v>0</v>
      </c>
      <c r="AI113" s="29">
        <v>0</v>
      </c>
      <c r="AJ113" s="30">
        <v>0</v>
      </c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</row>
    <row r="114" spans="1:58" s="27" customFormat="1" ht="18.75" x14ac:dyDescent="0.3">
      <c r="A114" s="40" t="s">
        <v>31</v>
      </c>
      <c r="B114" s="41"/>
      <c r="C114" s="41"/>
      <c r="D114" s="41"/>
      <c r="E114" s="41"/>
      <c r="F114" s="41"/>
      <c r="G114" s="41"/>
      <c r="H114" s="41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7"/>
      <c r="AF114" s="47"/>
      <c r="AG114" s="29">
        <v>0</v>
      </c>
      <c r="AH114" s="29">
        <v>0</v>
      </c>
      <c r="AI114" s="29">
        <v>0</v>
      </c>
      <c r="AJ114" s="30">
        <v>0</v>
      </c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</row>
    <row r="115" spans="1:58" ht="150" hidden="1" x14ac:dyDescent="0.3">
      <c r="A115" s="38" t="s">
        <v>50</v>
      </c>
      <c r="B115" s="6"/>
      <c r="C115" s="6"/>
      <c r="D115" s="6"/>
      <c r="E115" s="6"/>
      <c r="F115" s="6"/>
      <c r="G115" s="6"/>
      <c r="H115" s="41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18"/>
      <c r="AF115" s="21"/>
      <c r="AG115" s="29">
        <v>0</v>
      </c>
      <c r="AH115" s="29">
        <v>0</v>
      </c>
      <c r="AI115" s="29">
        <v>0</v>
      </c>
      <c r="AJ115" s="30">
        <v>0</v>
      </c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</row>
    <row r="116" spans="1:58" ht="18.75" hidden="1" x14ac:dyDescent="0.3">
      <c r="A116" s="40" t="s">
        <v>27</v>
      </c>
      <c r="B116" s="41"/>
      <c r="C116" s="41"/>
      <c r="D116" s="41"/>
      <c r="E116" s="41"/>
      <c r="F116" s="41"/>
      <c r="G116" s="41"/>
      <c r="H116" s="41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18"/>
      <c r="AF116" s="21"/>
      <c r="AG116" s="29">
        <v>0</v>
      </c>
      <c r="AH116" s="29">
        <v>0</v>
      </c>
      <c r="AI116" s="29">
        <v>0</v>
      </c>
      <c r="AJ116" s="30">
        <v>0</v>
      </c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</row>
    <row r="117" spans="1:58" ht="37.5" hidden="1" x14ac:dyDescent="0.3">
      <c r="A117" s="43" t="s">
        <v>28</v>
      </c>
      <c r="B117" s="41"/>
      <c r="C117" s="41"/>
      <c r="D117" s="41"/>
      <c r="E117" s="41"/>
      <c r="F117" s="41"/>
      <c r="G117" s="41"/>
      <c r="H117" s="41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18"/>
      <c r="AF117" s="21"/>
      <c r="AG117" s="29">
        <v>0</v>
      </c>
      <c r="AH117" s="29">
        <v>0</v>
      </c>
      <c r="AI117" s="29">
        <v>0</v>
      </c>
      <c r="AJ117" s="30">
        <v>0</v>
      </c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</row>
    <row r="118" spans="1:58" ht="18.75" hidden="1" x14ac:dyDescent="0.3">
      <c r="A118" s="40" t="s">
        <v>29</v>
      </c>
      <c r="B118" s="41"/>
      <c r="C118" s="41"/>
      <c r="D118" s="41"/>
      <c r="E118" s="41"/>
      <c r="F118" s="41"/>
      <c r="G118" s="41"/>
      <c r="H118" s="41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18"/>
      <c r="AF118" s="21"/>
      <c r="AG118" s="29">
        <v>0</v>
      </c>
      <c r="AH118" s="29">
        <v>0</v>
      </c>
      <c r="AI118" s="29">
        <v>0</v>
      </c>
      <c r="AJ118" s="30">
        <v>0</v>
      </c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</row>
    <row r="119" spans="1:58" ht="56.25" hidden="1" x14ac:dyDescent="0.3">
      <c r="A119" s="49" t="s">
        <v>30</v>
      </c>
      <c r="B119" s="41"/>
      <c r="C119" s="41"/>
      <c r="D119" s="41"/>
      <c r="E119" s="41"/>
      <c r="F119" s="41"/>
      <c r="G119" s="41"/>
      <c r="H119" s="41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18"/>
      <c r="AF119" s="21"/>
      <c r="AG119" s="29">
        <v>0</v>
      </c>
      <c r="AH119" s="29">
        <v>0</v>
      </c>
      <c r="AI119" s="29">
        <v>0</v>
      </c>
      <c r="AJ119" s="30">
        <v>0</v>
      </c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</row>
    <row r="120" spans="1:58" ht="18.75" hidden="1" x14ac:dyDescent="0.3">
      <c r="A120" s="40" t="s">
        <v>31</v>
      </c>
      <c r="B120" s="41"/>
      <c r="C120" s="41"/>
      <c r="D120" s="41"/>
      <c r="E120" s="41"/>
      <c r="F120" s="41"/>
      <c r="G120" s="41"/>
      <c r="H120" s="41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18"/>
      <c r="AF120" s="21"/>
      <c r="AG120" s="29">
        <v>0</v>
      </c>
      <c r="AH120" s="29">
        <v>0</v>
      </c>
      <c r="AI120" s="29">
        <v>0</v>
      </c>
      <c r="AJ120" s="30">
        <v>0</v>
      </c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</row>
    <row r="121" spans="1:58" ht="18.75" hidden="1" x14ac:dyDescent="0.3">
      <c r="A121" s="38" t="s">
        <v>51</v>
      </c>
      <c r="B121" s="6"/>
      <c r="C121" s="6"/>
      <c r="D121" s="6"/>
      <c r="E121" s="6"/>
      <c r="F121" s="6"/>
      <c r="G121" s="6"/>
      <c r="H121" s="41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18"/>
      <c r="AF121" s="21"/>
      <c r="AG121" s="29">
        <v>0</v>
      </c>
      <c r="AH121" s="29">
        <v>0</v>
      </c>
      <c r="AI121" s="29">
        <v>0</v>
      </c>
      <c r="AJ121" s="30">
        <v>0</v>
      </c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</row>
    <row r="122" spans="1:58" ht="37.5" x14ac:dyDescent="0.3">
      <c r="A122" s="38" t="s">
        <v>52</v>
      </c>
      <c r="B122" s="6">
        <f>B123+B124+B125+B126+B127</f>
        <v>74250.2</v>
      </c>
      <c r="C122" s="6">
        <f>C123+C124+C125+C126+C127</f>
        <v>51596.24</v>
      </c>
      <c r="D122" s="6">
        <f>D123+D124+D125</f>
        <v>11158.51</v>
      </c>
      <c r="E122" s="6">
        <f>E123+E124+E125+E126+E127</f>
        <v>9957.91</v>
      </c>
      <c r="F122" s="6">
        <f>E122/B122*100</f>
        <v>13.411290474638452</v>
      </c>
      <c r="G122" s="6">
        <f>E122/C122*100</f>
        <v>19.29968152718105</v>
      </c>
      <c r="H122" s="6">
        <f t="shared" ref="H122:AD122" si="49">H123+H124+H125+H126+H127</f>
        <v>2323.33</v>
      </c>
      <c r="I122" s="47">
        <f t="shared" si="49"/>
        <v>1832.81</v>
      </c>
      <c r="J122" s="47">
        <f t="shared" si="49"/>
        <v>4441.7299999999996</v>
      </c>
      <c r="K122" s="47">
        <f t="shared" si="49"/>
        <v>4556.8700000000008</v>
      </c>
      <c r="L122" s="6">
        <f t="shared" si="49"/>
        <v>4070.75</v>
      </c>
      <c r="M122" s="6">
        <f t="shared" si="49"/>
        <v>3568.23</v>
      </c>
      <c r="N122" s="6">
        <f t="shared" si="49"/>
        <v>5529.6500000000005</v>
      </c>
      <c r="O122" s="6">
        <f t="shared" si="49"/>
        <v>0</v>
      </c>
      <c r="P122" s="6">
        <f t="shared" si="49"/>
        <v>4601.05</v>
      </c>
      <c r="Q122" s="6">
        <f t="shared" si="49"/>
        <v>0</v>
      </c>
      <c r="R122" s="6">
        <f t="shared" si="49"/>
        <v>5426.46</v>
      </c>
      <c r="S122" s="6">
        <f t="shared" si="49"/>
        <v>0</v>
      </c>
      <c r="T122" s="6">
        <f t="shared" si="49"/>
        <v>6277.0499999999993</v>
      </c>
      <c r="U122" s="6">
        <f t="shared" si="49"/>
        <v>0</v>
      </c>
      <c r="V122" s="6">
        <f t="shared" si="49"/>
        <v>5861.3099999999995</v>
      </c>
      <c r="W122" s="6">
        <f t="shared" si="49"/>
        <v>0</v>
      </c>
      <c r="X122" s="6">
        <f t="shared" si="49"/>
        <v>4120.07</v>
      </c>
      <c r="Y122" s="6">
        <f t="shared" si="49"/>
        <v>0</v>
      </c>
      <c r="Z122" s="6">
        <f t="shared" si="49"/>
        <v>4907.6499999999996</v>
      </c>
      <c r="AA122" s="6">
        <f>AA123+AA124+AA125+AA126+AA127</f>
        <v>0</v>
      </c>
      <c r="AB122" s="6">
        <f t="shared" si="49"/>
        <v>4037.1899999999996</v>
      </c>
      <c r="AC122" s="6">
        <f t="shared" si="49"/>
        <v>0</v>
      </c>
      <c r="AD122" s="6">
        <f t="shared" si="49"/>
        <v>22653.96</v>
      </c>
      <c r="AE122" s="6">
        <f>AE123+AE124+AE125+AE127</f>
        <v>0</v>
      </c>
      <c r="AF122" s="47"/>
      <c r="AG122" s="29">
        <v>97646.499999999985</v>
      </c>
      <c r="AH122" s="29">
        <v>71107.539999999994</v>
      </c>
      <c r="AI122" s="29">
        <v>70758.16</v>
      </c>
      <c r="AJ122" s="30">
        <v>-3840.1100000000151</v>
      </c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</row>
    <row r="123" spans="1:58" ht="18.75" x14ac:dyDescent="0.3">
      <c r="A123" s="40" t="s">
        <v>27</v>
      </c>
      <c r="B123" s="41">
        <f>H123+J123+L123+N123+P123+R123+T123+V123+X123+Z123+AB123+AD123</f>
        <v>0</v>
      </c>
      <c r="C123" s="41">
        <f>H123+J123+L123+N123+P123+R123+T123+V123+X123+Z123+AB123</f>
        <v>0</v>
      </c>
      <c r="D123" s="41">
        <f>D110+D79</f>
        <v>0</v>
      </c>
      <c r="E123" s="41">
        <f>I123+K123+M123+O123+Q123+S123+U123+W123+Y123+AA123+AC123+AE123</f>
        <v>0</v>
      </c>
      <c r="F123" s="41">
        <v>0</v>
      </c>
      <c r="G123" s="41">
        <v>0</v>
      </c>
      <c r="H123" s="41">
        <f t="shared" ref="H123:AD123" si="50">H110+H79</f>
        <v>0</v>
      </c>
      <c r="I123" s="46">
        <f t="shared" si="50"/>
        <v>0</v>
      </c>
      <c r="J123" s="46">
        <f t="shared" si="50"/>
        <v>0</v>
      </c>
      <c r="K123" s="46">
        <f t="shared" si="50"/>
        <v>0</v>
      </c>
      <c r="L123" s="41">
        <f t="shared" si="50"/>
        <v>0</v>
      </c>
      <c r="M123" s="41">
        <f t="shared" si="50"/>
        <v>0</v>
      </c>
      <c r="N123" s="41">
        <f t="shared" si="50"/>
        <v>0</v>
      </c>
      <c r="O123" s="41">
        <f t="shared" si="50"/>
        <v>0</v>
      </c>
      <c r="P123" s="41">
        <f t="shared" si="50"/>
        <v>0</v>
      </c>
      <c r="Q123" s="41">
        <f t="shared" si="50"/>
        <v>0</v>
      </c>
      <c r="R123" s="41">
        <f t="shared" si="50"/>
        <v>0</v>
      </c>
      <c r="S123" s="41">
        <f t="shared" si="50"/>
        <v>0</v>
      </c>
      <c r="T123" s="41">
        <f t="shared" si="50"/>
        <v>0</v>
      </c>
      <c r="U123" s="41">
        <f t="shared" si="50"/>
        <v>0</v>
      </c>
      <c r="V123" s="41">
        <f t="shared" si="50"/>
        <v>0</v>
      </c>
      <c r="W123" s="41">
        <f t="shared" si="50"/>
        <v>0</v>
      </c>
      <c r="X123" s="41">
        <f t="shared" si="50"/>
        <v>0</v>
      </c>
      <c r="Y123" s="41">
        <f t="shared" si="50"/>
        <v>0</v>
      </c>
      <c r="Z123" s="41">
        <f t="shared" si="50"/>
        <v>0</v>
      </c>
      <c r="AA123" s="41">
        <f t="shared" si="50"/>
        <v>0</v>
      </c>
      <c r="AB123" s="41">
        <f t="shared" si="50"/>
        <v>0</v>
      </c>
      <c r="AC123" s="41">
        <f t="shared" si="50"/>
        <v>0</v>
      </c>
      <c r="AD123" s="41">
        <f t="shared" si="50"/>
        <v>0</v>
      </c>
      <c r="AE123" s="41"/>
      <c r="AF123" s="21"/>
      <c r="AG123" s="29">
        <v>0</v>
      </c>
      <c r="AH123" s="29">
        <v>0</v>
      </c>
      <c r="AI123" s="29">
        <v>0</v>
      </c>
      <c r="AJ123" s="30">
        <v>0</v>
      </c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</row>
    <row r="124" spans="1:58" ht="37.5" x14ac:dyDescent="0.3">
      <c r="A124" s="43" t="s">
        <v>28</v>
      </c>
      <c r="B124" s="41">
        <f>H124+J124+L124+N124+P124+R124+T124+V124+X124+Z124+AB124+AD124</f>
        <v>70672.800000000003</v>
      </c>
      <c r="C124" s="41">
        <f>H124+J124+L124+N124+P124+R124+T124+V124+X124+Z124+AB124</f>
        <v>51058.14</v>
      </c>
      <c r="D124" s="41">
        <f>D111+D80</f>
        <v>11096.15</v>
      </c>
      <c r="E124" s="41">
        <f>I124+K124+M124+O124+Q124+S124+U124+W124+Y124+AA124+AC124+AE124</f>
        <v>9895.5499999999993</v>
      </c>
      <c r="F124" s="41">
        <f>E124/C124*100</f>
        <v>19.38094493845643</v>
      </c>
      <c r="G124" s="41">
        <f>E124/C124*100</f>
        <v>19.38094493845643</v>
      </c>
      <c r="H124" s="41">
        <f t="shared" ref="H124:AD124" si="51">H111+H80</f>
        <v>2323.33</v>
      </c>
      <c r="I124" s="46">
        <f t="shared" si="51"/>
        <v>1832.81</v>
      </c>
      <c r="J124" s="46">
        <f t="shared" si="51"/>
        <v>4410.53</v>
      </c>
      <c r="K124" s="46">
        <f t="shared" si="51"/>
        <v>4525.6900000000005</v>
      </c>
      <c r="L124" s="41">
        <f t="shared" si="51"/>
        <v>4039.55</v>
      </c>
      <c r="M124" s="41">
        <f t="shared" si="51"/>
        <v>3537.05</v>
      </c>
      <c r="N124" s="41">
        <f t="shared" si="51"/>
        <v>5472.35</v>
      </c>
      <c r="O124" s="41">
        <f t="shared" si="51"/>
        <v>0</v>
      </c>
      <c r="P124" s="41">
        <f t="shared" si="51"/>
        <v>4569.8500000000004</v>
      </c>
      <c r="Q124" s="41">
        <f t="shared" si="51"/>
        <v>0</v>
      </c>
      <c r="R124" s="41">
        <f t="shared" si="51"/>
        <v>5395.26</v>
      </c>
      <c r="S124" s="41">
        <f t="shared" si="51"/>
        <v>0</v>
      </c>
      <c r="T124" s="41">
        <f t="shared" si="51"/>
        <v>6245.8499999999995</v>
      </c>
      <c r="U124" s="41">
        <f t="shared" si="51"/>
        <v>0</v>
      </c>
      <c r="V124" s="41">
        <f t="shared" si="51"/>
        <v>5830.11</v>
      </c>
      <c r="W124" s="41">
        <f t="shared" si="51"/>
        <v>0</v>
      </c>
      <c r="X124" s="41">
        <f t="shared" si="51"/>
        <v>4088.87</v>
      </c>
      <c r="Y124" s="41">
        <f t="shared" si="51"/>
        <v>0</v>
      </c>
      <c r="Z124" s="41">
        <f t="shared" si="51"/>
        <v>4816.45</v>
      </c>
      <c r="AA124" s="41">
        <f t="shared" si="51"/>
        <v>0</v>
      </c>
      <c r="AB124" s="41">
        <f t="shared" si="51"/>
        <v>3865.99</v>
      </c>
      <c r="AC124" s="41">
        <f t="shared" si="51"/>
        <v>0</v>
      </c>
      <c r="AD124" s="41">
        <f t="shared" si="51"/>
        <v>19614.66</v>
      </c>
      <c r="AE124" s="41">
        <v>0</v>
      </c>
      <c r="AF124" s="21"/>
      <c r="AG124" s="29">
        <v>84913.76999999999</v>
      </c>
      <c r="AH124" s="29">
        <v>63927.31</v>
      </c>
      <c r="AI124" s="29">
        <v>64449.090000000004</v>
      </c>
      <c r="AJ124" s="30">
        <v>-3776.0900000000111</v>
      </c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</row>
    <row r="125" spans="1:58" ht="18.75" x14ac:dyDescent="0.3">
      <c r="A125" s="40" t="s">
        <v>29</v>
      </c>
      <c r="B125" s="41">
        <f>H125+J125+L125+N125+P125+R125+T125+V125+X125+Z125+AB125+AD125</f>
        <v>3577.4</v>
      </c>
      <c r="C125" s="41">
        <f>H125+J125+L125+N125+P125+R125+T125+V125+X125+Z125+AB125</f>
        <v>538.09999999999991</v>
      </c>
      <c r="D125" s="41">
        <f>D112+D81</f>
        <v>62.36</v>
      </c>
      <c r="E125" s="41">
        <f>I125+K125+M125+O125+Q125+S125+U125+W125+Y125+AA125+AC125+AE125</f>
        <v>62.36</v>
      </c>
      <c r="F125" s="41">
        <f>E125/B125*100</f>
        <v>1.7431654274053781</v>
      </c>
      <c r="G125" s="41">
        <f>E125/C125*100</f>
        <v>11.588923991823084</v>
      </c>
      <c r="H125" s="41">
        <f t="shared" ref="H125:AD125" si="52">H112+H81</f>
        <v>0</v>
      </c>
      <c r="I125" s="46">
        <f t="shared" si="52"/>
        <v>0</v>
      </c>
      <c r="J125" s="46">
        <f t="shared" si="52"/>
        <v>31.2</v>
      </c>
      <c r="K125" s="46">
        <f t="shared" si="52"/>
        <v>31.18</v>
      </c>
      <c r="L125" s="41">
        <f t="shared" si="52"/>
        <v>31.2</v>
      </c>
      <c r="M125" s="41">
        <f t="shared" si="52"/>
        <v>31.18</v>
      </c>
      <c r="N125" s="41">
        <f t="shared" si="52"/>
        <v>57.3</v>
      </c>
      <c r="O125" s="41">
        <f t="shared" si="52"/>
        <v>0</v>
      </c>
      <c r="P125" s="41">
        <f t="shared" si="52"/>
        <v>31.2</v>
      </c>
      <c r="Q125" s="41">
        <f t="shared" si="52"/>
        <v>0</v>
      </c>
      <c r="R125" s="41">
        <f t="shared" si="52"/>
        <v>31.2</v>
      </c>
      <c r="S125" s="41">
        <f t="shared" si="52"/>
        <v>0</v>
      </c>
      <c r="T125" s="41">
        <f t="shared" si="52"/>
        <v>31.2</v>
      </c>
      <c r="U125" s="41">
        <f t="shared" si="52"/>
        <v>0</v>
      </c>
      <c r="V125" s="41">
        <f t="shared" si="52"/>
        <v>31.2</v>
      </c>
      <c r="W125" s="41">
        <f t="shared" si="52"/>
        <v>0</v>
      </c>
      <c r="X125" s="41">
        <f t="shared" si="52"/>
        <v>31.2</v>
      </c>
      <c r="Y125" s="41">
        <f t="shared" si="52"/>
        <v>0</v>
      </c>
      <c r="Z125" s="41">
        <f t="shared" si="52"/>
        <v>91.2</v>
      </c>
      <c r="AA125" s="41">
        <f t="shared" si="52"/>
        <v>0</v>
      </c>
      <c r="AB125" s="41">
        <f t="shared" si="52"/>
        <v>171.2</v>
      </c>
      <c r="AC125" s="41">
        <f t="shared" si="52"/>
        <v>0</v>
      </c>
      <c r="AD125" s="41">
        <f t="shared" si="52"/>
        <v>3039.3</v>
      </c>
      <c r="AE125" s="41">
        <v>0</v>
      </c>
      <c r="AF125" s="21"/>
      <c r="AG125" s="29">
        <v>12732.73</v>
      </c>
      <c r="AH125" s="29">
        <v>7180.2300000000005</v>
      </c>
      <c r="AI125" s="29">
        <v>6309.07</v>
      </c>
      <c r="AJ125" s="30">
        <v>-64.020000000000437</v>
      </c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</row>
    <row r="126" spans="1:58" ht="56.25" x14ac:dyDescent="0.25">
      <c r="A126" s="49" t="s">
        <v>30</v>
      </c>
      <c r="B126" s="41"/>
      <c r="C126" s="41"/>
      <c r="D126" s="41"/>
      <c r="E126" s="41"/>
      <c r="F126" s="41"/>
      <c r="G126" s="41"/>
      <c r="H126" s="41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29">
        <v>0</v>
      </c>
      <c r="AH126" s="29">
        <v>0</v>
      </c>
      <c r="AI126" s="29">
        <v>0</v>
      </c>
      <c r="AJ126" s="30">
        <v>0</v>
      </c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</row>
    <row r="127" spans="1:58" ht="18.75" x14ac:dyDescent="0.3">
      <c r="A127" s="40" t="s">
        <v>31</v>
      </c>
      <c r="B127" s="41"/>
      <c r="C127" s="41"/>
      <c r="D127" s="41"/>
      <c r="E127" s="41"/>
      <c r="F127" s="41"/>
      <c r="G127" s="41"/>
      <c r="H127" s="41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1"/>
      <c r="AH127" s="1"/>
      <c r="AI127" s="1"/>
      <c r="AJ127" s="1"/>
    </row>
    <row r="128" spans="1:58" ht="56.25" hidden="1" x14ac:dyDescent="0.3">
      <c r="A128" s="38" t="s">
        <v>53</v>
      </c>
      <c r="B128" s="53"/>
      <c r="C128" s="53"/>
      <c r="D128" s="53"/>
      <c r="E128" s="53"/>
      <c r="F128" s="53"/>
      <c r="G128" s="53"/>
      <c r="H128" s="54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6"/>
      <c r="AE128" s="57"/>
      <c r="AF128" s="58"/>
      <c r="AG128" s="1"/>
      <c r="AH128" s="1"/>
      <c r="AI128" s="1"/>
      <c r="AJ128" s="1"/>
    </row>
    <row r="129" spans="1:36" ht="18.75" hidden="1" x14ac:dyDescent="0.3">
      <c r="A129" s="40" t="s">
        <v>27</v>
      </c>
      <c r="B129" s="54"/>
      <c r="C129" s="54"/>
      <c r="D129" s="54"/>
      <c r="E129" s="54"/>
      <c r="F129" s="54"/>
      <c r="G129" s="54"/>
      <c r="H129" s="54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9"/>
      <c r="AF129" s="58"/>
      <c r="AG129" s="1"/>
      <c r="AH129" s="1"/>
      <c r="AI129" s="1"/>
      <c r="AJ129" s="1"/>
    </row>
    <row r="130" spans="1:36" ht="37.5" hidden="1" x14ac:dyDescent="0.3">
      <c r="A130" s="43" t="s">
        <v>28</v>
      </c>
      <c r="B130" s="54"/>
      <c r="C130" s="54"/>
      <c r="D130" s="54"/>
      <c r="E130" s="54"/>
      <c r="F130" s="54"/>
      <c r="G130" s="54"/>
      <c r="H130" s="54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9"/>
      <c r="AF130" s="58"/>
      <c r="AG130" s="1"/>
      <c r="AH130" s="1"/>
      <c r="AI130" s="1"/>
      <c r="AJ130" s="1"/>
    </row>
    <row r="131" spans="1:36" ht="18.75" hidden="1" x14ac:dyDescent="0.3">
      <c r="A131" s="40" t="s">
        <v>29</v>
      </c>
      <c r="B131" s="54"/>
      <c r="C131" s="54"/>
      <c r="D131" s="54"/>
      <c r="E131" s="54"/>
      <c r="F131" s="54"/>
      <c r="G131" s="54"/>
      <c r="H131" s="54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9"/>
      <c r="AF131" s="58"/>
      <c r="AG131" s="1"/>
      <c r="AH131" s="1"/>
      <c r="AI131" s="1"/>
      <c r="AJ131" s="1"/>
    </row>
    <row r="132" spans="1:36" ht="56.25" hidden="1" x14ac:dyDescent="0.25">
      <c r="A132" s="49" t="s">
        <v>30</v>
      </c>
      <c r="B132" s="54"/>
      <c r="C132" s="54"/>
      <c r="D132" s="54"/>
      <c r="E132" s="54"/>
      <c r="F132" s="54"/>
      <c r="G132" s="54"/>
      <c r="H132" s="54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9"/>
      <c r="AF132" s="58"/>
      <c r="AG132" s="1"/>
      <c r="AH132" s="1"/>
      <c r="AI132" s="1"/>
      <c r="AJ132" s="1"/>
    </row>
    <row r="133" spans="1:36" ht="18.75" hidden="1" x14ac:dyDescent="0.3">
      <c r="A133" s="40" t="s">
        <v>31</v>
      </c>
      <c r="B133" s="54"/>
      <c r="C133" s="54"/>
      <c r="D133" s="54"/>
      <c r="E133" s="54"/>
      <c r="F133" s="54"/>
      <c r="G133" s="54"/>
      <c r="H133" s="54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9"/>
      <c r="AF133" s="58"/>
      <c r="AG133" s="1"/>
      <c r="AH133" s="1"/>
      <c r="AI133" s="1"/>
      <c r="AJ133" s="1"/>
    </row>
    <row r="134" spans="1:36" ht="75" hidden="1" x14ac:dyDescent="0.3">
      <c r="A134" s="38" t="s">
        <v>54</v>
      </c>
      <c r="B134" s="53"/>
      <c r="C134" s="53"/>
      <c r="D134" s="53"/>
      <c r="E134" s="53"/>
      <c r="F134" s="53"/>
      <c r="G134" s="53"/>
      <c r="H134" s="54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9"/>
      <c r="AF134" s="58"/>
      <c r="AG134" s="1"/>
      <c r="AH134" s="1"/>
      <c r="AI134" s="1"/>
      <c r="AJ134" s="1"/>
    </row>
    <row r="135" spans="1:36" ht="18.75" hidden="1" x14ac:dyDescent="0.3">
      <c r="A135" s="40" t="s">
        <v>27</v>
      </c>
      <c r="B135" s="54"/>
      <c r="C135" s="54"/>
      <c r="D135" s="54"/>
      <c r="E135" s="54"/>
      <c r="F135" s="54"/>
      <c r="G135" s="54"/>
      <c r="H135" s="54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9"/>
      <c r="AF135" s="58"/>
      <c r="AG135" s="1"/>
      <c r="AH135" s="1"/>
      <c r="AI135" s="1"/>
      <c r="AJ135" s="1"/>
    </row>
    <row r="136" spans="1:36" ht="37.5" hidden="1" x14ac:dyDescent="0.3">
      <c r="A136" s="43" t="s">
        <v>28</v>
      </c>
      <c r="B136" s="54"/>
      <c r="C136" s="54"/>
      <c r="D136" s="54"/>
      <c r="E136" s="54"/>
      <c r="F136" s="54"/>
      <c r="G136" s="54"/>
      <c r="H136" s="54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9"/>
      <c r="AF136" s="58"/>
      <c r="AG136" s="1"/>
      <c r="AH136" s="1"/>
      <c r="AI136" s="1"/>
      <c r="AJ136" s="1"/>
    </row>
    <row r="137" spans="1:36" ht="18.75" hidden="1" x14ac:dyDescent="0.3">
      <c r="A137" s="40" t="s">
        <v>29</v>
      </c>
      <c r="B137" s="54"/>
      <c r="C137" s="54"/>
      <c r="D137" s="54"/>
      <c r="E137" s="54"/>
      <c r="F137" s="54"/>
      <c r="G137" s="54"/>
      <c r="H137" s="54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9"/>
      <c r="AF137" s="58"/>
      <c r="AG137" s="1"/>
      <c r="AH137" s="1"/>
      <c r="AI137" s="1"/>
      <c r="AJ137" s="1"/>
    </row>
    <row r="138" spans="1:36" ht="56.25" hidden="1" x14ac:dyDescent="0.25">
      <c r="A138" s="49" t="s">
        <v>30</v>
      </c>
      <c r="B138" s="54"/>
      <c r="C138" s="54"/>
      <c r="D138" s="54"/>
      <c r="E138" s="54"/>
      <c r="F138" s="54"/>
      <c r="G138" s="54"/>
      <c r="H138" s="54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9"/>
      <c r="AF138" s="58"/>
      <c r="AG138" s="1"/>
      <c r="AH138" s="1"/>
      <c r="AI138" s="1"/>
      <c r="AJ138" s="1"/>
    </row>
    <row r="139" spans="1:36" ht="18.75" hidden="1" x14ac:dyDescent="0.3">
      <c r="A139" s="40" t="s">
        <v>31</v>
      </c>
      <c r="B139" s="54"/>
      <c r="C139" s="54"/>
      <c r="D139" s="54"/>
      <c r="E139" s="54"/>
      <c r="F139" s="54"/>
      <c r="G139" s="54"/>
      <c r="H139" s="54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9"/>
      <c r="AF139" s="58"/>
    </row>
    <row r="140" spans="1:36" ht="56.25" hidden="1" x14ac:dyDescent="0.3">
      <c r="A140" s="38" t="s">
        <v>55</v>
      </c>
      <c r="B140" s="53"/>
      <c r="C140" s="53"/>
      <c r="D140" s="53"/>
      <c r="E140" s="53"/>
      <c r="F140" s="53"/>
      <c r="G140" s="53"/>
      <c r="H140" s="54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9"/>
      <c r="AF140" s="58"/>
    </row>
    <row r="141" spans="1:36" ht="18.75" hidden="1" x14ac:dyDescent="0.3">
      <c r="A141" s="40" t="s">
        <v>27</v>
      </c>
      <c r="B141" s="54"/>
      <c r="C141" s="54"/>
      <c r="D141" s="54"/>
      <c r="E141" s="54"/>
      <c r="F141" s="54"/>
      <c r="G141" s="54"/>
      <c r="H141" s="54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9"/>
      <c r="AF141" s="58"/>
    </row>
    <row r="142" spans="1:36" ht="37.5" hidden="1" x14ac:dyDescent="0.3">
      <c r="A142" s="43" t="s">
        <v>28</v>
      </c>
      <c r="B142" s="54"/>
      <c r="C142" s="54"/>
      <c r="D142" s="54"/>
      <c r="E142" s="54"/>
      <c r="F142" s="54"/>
      <c r="G142" s="54"/>
      <c r="H142" s="54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9"/>
      <c r="AF142" s="58"/>
    </row>
    <row r="143" spans="1:36" ht="18.75" hidden="1" x14ac:dyDescent="0.3">
      <c r="A143" s="40" t="s">
        <v>29</v>
      </c>
      <c r="B143" s="54"/>
      <c r="C143" s="54"/>
      <c r="D143" s="54"/>
      <c r="E143" s="54"/>
      <c r="F143" s="54"/>
      <c r="G143" s="54"/>
      <c r="H143" s="54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9"/>
      <c r="AF143" s="58"/>
    </row>
    <row r="144" spans="1:36" ht="56.25" hidden="1" x14ac:dyDescent="0.25">
      <c r="A144" s="49" t="s">
        <v>30</v>
      </c>
      <c r="B144" s="54"/>
      <c r="C144" s="54"/>
      <c r="D144" s="54"/>
      <c r="E144" s="54"/>
      <c r="F144" s="54"/>
      <c r="G144" s="54"/>
      <c r="H144" s="54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9"/>
      <c r="AF144" s="58"/>
    </row>
    <row r="145" spans="1:32" ht="18.75" hidden="1" x14ac:dyDescent="0.3">
      <c r="A145" s="40" t="s">
        <v>31</v>
      </c>
      <c r="B145" s="54"/>
      <c r="C145" s="54"/>
      <c r="D145" s="54"/>
      <c r="E145" s="54"/>
      <c r="F145" s="54"/>
      <c r="G145" s="54"/>
      <c r="H145" s="54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9"/>
      <c r="AF145" s="58"/>
    </row>
    <row r="146" spans="1:32" ht="168.75" hidden="1" x14ac:dyDescent="0.3">
      <c r="A146" s="38" t="s">
        <v>56</v>
      </c>
      <c r="B146" s="53"/>
      <c r="C146" s="53"/>
      <c r="D146" s="53"/>
      <c r="E146" s="53"/>
      <c r="F146" s="53"/>
      <c r="G146" s="53"/>
      <c r="H146" s="54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9"/>
      <c r="AF146" s="58"/>
    </row>
    <row r="147" spans="1:32" ht="18.75" hidden="1" x14ac:dyDescent="0.3">
      <c r="A147" s="40" t="s">
        <v>27</v>
      </c>
      <c r="B147" s="54"/>
      <c r="C147" s="54"/>
      <c r="D147" s="54"/>
      <c r="E147" s="54"/>
      <c r="F147" s="54"/>
      <c r="G147" s="54"/>
      <c r="H147" s="54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9"/>
      <c r="AF147" s="58"/>
    </row>
    <row r="148" spans="1:32" ht="37.5" hidden="1" x14ac:dyDescent="0.3">
      <c r="A148" s="43" t="s">
        <v>28</v>
      </c>
      <c r="B148" s="54"/>
      <c r="C148" s="54"/>
      <c r="D148" s="54"/>
      <c r="E148" s="54"/>
      <c r="F148" s="54"/>
      <c r="G148" s="54"/>
      <c r="H148" s="54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9"/>
      <c r="AF148" s="58"/>
    </row>
    <row r="149" spans="1:32" ht="18.75" hidden="1" x14ac:dyDescent="0.3">
      <c r="A149" s="40" t="s">
        <v>29</v>
      </c>
      <c r="B149" s="54"/>
      <c r="C149" s="54"/>
      <c r="D149" s="54"/>
      <c r="E149" s="54"/>
      <c r="F149" s="54"/>
      <c r="G149" s="54"/>
      <c r="H149" s="54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9"/>
      <c r="AF149" s="58"/>
    </row>
    <row r="150" spans="1:32" ht="56.25" hidden="1" x14ac:dyDescent="0.25">
      <c r="A150" s="11" t="s">
        <v>30</v>
      </c>
      <c r="B150" s="32"/>
      <c r="C150" s="32"/>
      <c r="D150" s="32"/>
      <c r="E150" s="32"/>
      <c r="F150" s="32"/>
      <c r="G150" s="32"/>
      <c r="H150" s="3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33"/>
      <c r="AF150" s="58"/>
    </row>
    <row r="151" spans="1:32" ht="18.75" hidden="1" x14ac:dyDescent="0.3">
      <c r="A151" s="10" t="s">
        <v>31</v>
      </c>
      <c r="B151" s="32"/>
      <c r="C151" s="32"/>
      <c r="D151" s="32"/>
      <c r="E151" s="32"/>
      <c r="F151" s="32"/>
      <c r="G151" s="32"/>
      <c r="H151" s="3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33"/>
      <c r="AF151" s="58"/>
    </row>
    <row r="152" spans="1:32" ht="18.75" x14ac:dyDescent="0.3">
      <c r="A152" s="9"/>
      <c r="B152" s="34"/>
      <c r="C152" s="34"/>
      <c r="D152" s="34"/>
      <c r="E152" s="34"/>
      <c r="F152" s="34"/>
      <c r="G152" s="34"/>
      <c r="H152" s="35"/>
      <c r="I152" s="36"/>
      <c r="J152" s="36"/>
      <c r="K152" s="36"/>
      <c r="L152" s="13"/>
      <c r="M152" s="13"/>
      <c r="N152" s="13"/>
      <c r="O152" s="13"/>
      <c r="P152" s="13"/>
      <c r="Q152" s="13"/>
      <c r="R152" s="13"/>
      <c r="S152" s="13"/>
      <c r="T152" s="1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37"/>
      <c r="AF152" s="22"/>
    </row>
    <row r="153" spans="1:32" ht="18.75" x14ac:dyDescent="0.3">
      <c r="A153" s="15"/>
      <c r="B153" s="15"/>
      <c r="C153" s="15"/>
      <c r="D153" s="15"/>
      <c r="E153" s="15"/>
      <c r="F153" s="15"/>
      <c r="G153" s="15"/>
      <c r="H153" s="16"/>
      <c r="I153" s="16"/>
      <c r="J153" s="16"/>
      <c r="K153" s="16"/>
      <c r="L153" s="16"/>
      <c r="M153" s="16"/>
      <c r="N153" s="16"/>
      <c r="O153" s="13"/>
      <c r="P153" s="13"/>
      <c r="Q153" s="14"/>
      <c r="R153" s="14"/>
      <c r="S153" s="14"/>
      <c r="T153" s="1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37"/>
      <c r="AF153" s="22"/>
    </row>
    <row r="154" spans="1:32" ht="75" x14ac:dyDescent="0.3">
      <c r="A154" s="16" t="s">
        <v>57</v>
      </c>
      <c r="B154" s="16"/>
      <c r="C154" s="16"/>
      <c r="D154" s="16"/>
      <c r="E154" s="16"/>
      <c r="F154" s="16"/>
      <c r="G154" s="16"/>
      <c r="H154" s="13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37"/>
      <c r="AF154" s="22"/>
    </row>
    <row r="155" spans="1:32" ht="18.75" x14ac:dyDescent="0.3">
      <c r="A155" s="17"/>
      <c r="B155" s="17"/>
      <c r="C155" s="17"/>
      <c r="D155" s="17"/>
      <c r="E155" s="17"/>
      <c r="F155" s="17"/>
      <c r="G155" s="17"/>
      <c r="H155" s="16"/>
      <c r="I155" s="16"/>
      <c r="J155" s="16"/>
      <c r="K155" s="16"/>
      <c r="L155" s="16"/>
      <c r="M155" s="16"/>
      <c r="N155" s="16"/>
      <c r="O155" s="16"/>
      <c r="P155" s="16"/>
      <c r="Q155" s="14"/>
      <c r="R155" s="14"/>
      <c r="S155" s="14"/>
      <c r="T155" s="1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37"/>
      <c r="AF155" s="22"/>
    </row>
    <row r="156" spans="1:32" ht="75" x14ac:dyDescent="0.3">
      <c r="A156" s="16" t="s">
        <v>58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4"/>
      <c r="R156" s="14"/>
      <c r="S156" s="14"/>
      <c r="T156" s="1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2"/>
      <c r="AF156" s="22"/>
    </row>
    <row r="157" spans="1:32" x14ac:dyDescent="0.25">
      <c r="AF157" s="22"/>
    </row>
    <row r="158" spans="1:32" x14ac:dyDescent="0.25">
      <c r="AF158" s="22"/>
    </row>
    <row r="159" spans="1:32" x14ac:dyDescent="0.25">
      <c r="AF159" s="22"/>
    </row>
  </sheetData>
  <mergeCells count="34">
    <mergeCell ref="AF87:AF93"/>
    <mergeCell ref="AF102:AF108"/>
    <mergeCell ref="AF49:AF55"/>
    <mergeCell ref="AF64:AF70"/>
    <mergeCell ref="AF71:AF77"/>
    <mergeCell ref="A85:AD85"/>
    <mergeCell ref="AF5:AF6"/>
    <mergeCell ref="A10:Z10"/>
    <mergeCell ref="AF11:AF17"/>
    <mergeCell ref="AF26:AF32"/>
    <mergeCell ref="AF33:AF39"/>
    <mergeCell ref="AF41:AF47"/>
    <mergeCell ref="T5:U5"/>
    <mergeCell ref="V5:W5"/>
    <mergeCell ref="X5:Y5"/>
    <mergeCell ref="Z5:AA5"/>
    <mergeCell ref="AB5:AC5"/>
    <mergeCell ref="AD5:AE5"/>
    <mergeCell ref="H5:I5"/>
    <mergeCell ref="A1:AD1"/>
    <mergeCell ref="A2:AD2"/>
    <mergeCell ref="A3:AD3"/>
    <mergeCell ref="A4:AD4"/>
    <mergeCell ref="A5:A6"/>
    <mergeCell ref="B5:B6"/>
    <mergeCell ref="C5:C6"/>
    <mergeCell ref="D5:D6"/>
    <mergeCell ref="E5:E6"/>
    <mergeCell ref="F5:G5"/>
    <mergeCell ref="J5:K5"/>
    <mergeCell ref="L5:M5"/>
    <mergeCell ref="N5:O5"/>
    <mergeCell ref="P5:Q5"/>
    <mergeCell ref="R5:S5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2020-04-09T10:46:15Z</dcterms:modified>
</cp:coreProperties>
</file>