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1" l="1"/>
  <c r="E98" i="1"/>
  <c r="E96" i="1"/>
  <c r="E95" i="1"/>
  <c r="G94" i="1"/>
  <c r="G92" i="1" s="1"/>
  <c r="G89" i="1" s="1"/>
  <c r="E93" i="1"/>
  <c r="F92" i="1"/>
  <c r="E91" i="1"/>
  <c r="G90" i="1"/>
  <c r="F90" i="1"/>
  <c r="E90" i="1"/>
  <c r="A90" i="1"/>
  <c r="F89" i="1"/>
  <c r="D88" i="1"/>
  <c r="C88" i="1"/>
  <c r="B88" i="1"/>
  <c r="E87" i="1"/>
  <c r="F87" i="1" s="1"/>
  <c r="D87" i="1"/>
  <c r="C87" i="1"/>
  <c r="G87" i="1" s="1"/>
  <c r="B87" i="1"/>
  <c r="D86" i="1"/>
  <c r="C86" i="1"/>
  <c r="B86" i="1"/>
  <c r="D85" i="1"/>
  <c r="C85" i="1"/>
  <c r="B85" i="1"/>
  <c r="AD84" i="1"/>
  <c r="AB84" i="1"/>
  <c r="Z84" i="1"/>
  <c r="X84" i="1"/>
  <c r="V84" i="1"/>
  <c r="T84" i="1"/>
  <c r="R84" i="1"/>
  <c r="P84" i="1"/>
  <c r="N84" i="1"/>
  <c r="M84" i="1"/>
  <c r="L84" i="1"/>
  <c r="K84" i="1"/>
  <c r="J84" i="1"/>
  <c r="I84" i="1"/>
  <c r="H84" i="1"/>
  <c r="F84" i="1"/>
  <c r="E84" i="1"/>
  <c r="B84" i="1"/>
  <c r="D82" i="1"/>
  <c r="C82" i="1"/>
  <c r="B82" i="1"/>
  <c r="E81" i="1"/>
  <c r="C81" i="1"/>
  <c r="B81" i="1"/>
  <c r="D80" i="1"/>
  <c r="C80" i="1"/>
  <c r="B80" i="1"/>
  <c r="D79" i="1"/>
  <c r="C79" i="1"/>
  <c r="B79" i="1"/>
  <c r="B78" i="1" s="1"/>
  <c r="AD78" i="1"/>
  <c r="AB78" i="1"/>
  <c r="Z78" i="1"/>
  <c r="X78" i="1"/>
  <c r="V78" i="1"/>
  <c r="T78" i="1"/>
  <c r="R78" i="1"/>
  <c r="P78" i="1"/>
  <c r="N78" i="1"/>
  <c r="M78" i="1"/>
  <c r="L78" i="1"/>
  <c r="K78" i="1"/>
  <c r="J78" i="1"/>
  <c r="I78" i="1"/>
  <c r="H78" i="1"/>
  <c r="C78" i="1"/>
  <c r="D76" i="1"/>
  <c r="C76" i="1"/>
  <c r="B76" i="1"/>
  <c r="E75" i="1"/>
  <c r="C75" i="1"/>
  <c r="B75" i="1"/>
  <c r="D74" i="1"/>
  <c r="C74" i="1"/>
  <c r="B74" i="1"/>
  <c r="D73" i="1"/>
  <c r="C73" i="1"/>
  <c r="B73" i="1"/>
  <c r="B72" i="1" s="1"/>
  <c r="B71" i="1" s="1"/>
  <c r="AE72" i="1"/>
  <c r="AD72" i="1"/>
  <c r="AC72" i="1"/>
  <c r="AB72" i="1"/>
  <c r="AA72" i="1"/>
  <c r="Z72" i="1"/>
  <c r="Y72" i="1"/>
  <c r="X72" i="1"/>
  <c r="X71" i="1" s="1"/>
  <c r="W72" i="1"/>
  <c r="V72" i="1"/>
  <c r="U72" i="1"/>
  <c r="T72" i="1"/>
  <c r="S72" i="1"/>
  <c r="R72" i="1"/>
  <c r="Q72" i="1"/>
  <c r="P72" i="1"/>
  <c r="P71" i="1" s="1"/>
  <c r="O72" i="1"/>
  <c r="N72" i="1"/>
  <c r="M72" i="1"/>
  <c r="M71" i="1" s="1"/>
  <c r="L72" i="1"/>
  <c r="J72" i="1"/>
  <c r="I72" i="1"/>
  <c r="H72" i="1"/>
  <c r="C72" i="1"/>
  <c r="AD71" i="1"/>
  <c r="AB71" i="1"/>
  <c r="Z71" i="1"/>
  <c r="V71" i="1"/>
  <c r="T71" i="1"/>
  <c r="R71" i="1"/>
  <c r="N71" i="1"/>
  <c r="L71" i="1"/>
  <c r="K71" i="1"/>
  <c r="J71" i="1"/>
  <c r="I71" i="1"/>
  <c r="H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B70" i="1" s="1"/>
  <c r="I70" i="1"/>
  <c r="H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C69" i="1" s="1"/>
  <c r="I69" i="1"/>
  <c r="H69" i="1"/>
  <c r="B69" i="1" s="1"/>
  <c r="E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B68" i="1" s="1"/>
  <c r="D68" i="1"/>
  <c r="C68" i="1"/>
  <c r="AE67" i="1"/>
  <c r="AD67" i="1"/>
  <c r="AD66" i="1" s="1"/>
  <c r="AD65" i="1" s="1"/>
  <c r="AC67" i="1"/>
  <c r="AB67" i="1"/>
  <c r="AA67" i="1"/>
  <c r="Z67" i="1"/>
  <c r="Z66" i="1" s="1"/>
  <c r="Z65" i="1" s="1"/>
  <c r="Y67" i="1"/>
  <c r="X67" i="1"/>
  <c r="W67" i="1"/>
  <c r="V67" i="1"/>
  <c r="V66" i="1" s="1"/>
  <c r="V65" i="1" s="1"/>
  <c r="U67" i="1"/>
  <c r="T67" i="1"/>
  <c r="S67" i="1"/>
  <c r="R67" i="1"/>
  <c r="R66" i="1" s="1"/>
  <c r="R65" i="1" s="1"/>
  <c r="Q67" i="1"/>
  <c r="P67" i="1"/>
  <c r="O67" i="1"/>
  <c r="N67" i="1"/>
  <c r="N66" i="1" s="1"/>
  <c r="N65" i="1" s="1"/>
  <c r="M67" i="1"/>
  <c r="L67" i="1"/>
  <c r="L66" i="1" s="1"/>
  <c r="L65" i="1" s="1"/>
  <c r="K67" i="1"/>
  <c r="J67" i="1"/>
  <c r="J66" i="1" s="1"/>
  <c r="J65" i="1" s="1"/>
  <c r="I67" i="1"/>
  <c r="H67" i="1"/>
  <c r="D67" i="1"/>
  <c r="C67" i="1"/>
  <c r="AB66" i="1"/>
  <c r="AB65" i="1" s="1"/>
  <c r="X66" i="1"/>
  <c r="X65" i="1" s="1"/>
  <c r="T66" i="1"/>
  <c r="T65" i="1" s="1"/>
  <c r="P66" i="1"/>
  <c r="P65" i="1" s="1"/>
  <c r="M66" i="1"/>
  <c r="M65" i="1" s="1"/>
  <c r="K66" i="1"/>
  <c r="K65" i="1" s="1"/>
  <c r="I66" i="1"/>
  <c r="I65" i="1" s="1"/>
  <c r="E66" i="1"/>
  <c r="D62" i="1"/>
  <c r="C62" i="1"/>
  <c r="B62" i="1"/>
  <c r="E61" i="1"/>
  <c r="D61" i="1"/>
  <c r="C61" i="1"/>
  <c r="G61" i="1" s="1"/>
  <c r="B61" i="1"/>
  <c r="F61" i="1" s="1"/>
  <c r="F58" i="1" s="1"/>
  <c r="F57" i="1" s="1"/>
  <c r="D60" i="1"/>
  <c r="C60" i="1"/>
  <c r="B60" i="1"/>
  <c r="D59" i="1"/>
  <c r="D58" i="1" s="1"/>
  <c r="D57" i="1" s="1"/>
  <c r="C59" i="1"/>
  <c r="B59" i="1"/>
  <c r="AD58" i="1"/>
  <c r="AB58" i="1"/>
  <c r="Z58" i="1"/>
  <c r="X58" i="1"/>
  <c r="V58" i="1"/>
  <c r="T58" i="1"/>
  <c r="R58" i="1"/>
  <c r="P58" i="1"/>
  <c r="N58" i="1"/>
  <c r="M58" i="1"/>
  <c r="L58" i="1"/>
  <c r="J58" i="1"/>
  <c r="I58" i="1"/>
  <c r="I57" i="1" s="1"/>
  <c r="H58" i="1"/>
  <c r="E58" i="1"/>
  <c r="E57" i="1" s="1"/>
  <c r="C58" i="1"/>
  <c r="M57" i="1"/>
  <c r="L57" i="1"/>
  <c r="K57" i="1"/>
  <c r="J57" i="1"/>
  <c r="H57" i="1"/>
  <c r="D56" i="1"/>
  <c r="C56" i="1"/>
  <c r="B56" i="1"/>
  <c r="E55" i="1"/>
  <c r="C55" i="1"/>
  <c r="B55" i="1"/>
  <c r="D54" i="1"/>
  <c r="C54" i="1"/>
  <c r="B54" i="1"/>
  <c r="D53" i="1"/>
  <c r="C53" i="1"/>
  <c r="C52" i="1" s="1"/>
  <c r="C51" i="1" s="1"/>
  <c r="B53" i="1"/>
  <c r="AD52" i="1"/>
  <c r="AB52" i="1"/>
  <c r="AB51" i="1" s="1"/>
  <c r="Z52" i="1"/>
  <c r="X52" i="1"/>
  <c r="X51" i="1" s="1"/>
  <c r="V52" i="1"/>
  <c r="T52" i="1"/>
  <c r="T51" i="1" s="1"/>
  <c r="R52" i="1"/>
  <c r="P52" i="1"/>
  <c r="P51" i="1" s="1"/>
  <c r="N52" i="1"/>
  <c r="M52" i="1"/>
  <c r="M51" i="1" s="1"/>
  <c r="L52" i="1"/>
  <c r="K52" i="1"/>
  <c r="K51" i="1" s="1"/>
  <c r="J52" i="1"/>
  <c r="I52" i="1"/>
  <c r="I51" i="1" s="1"/>
  <c r="H52" i="1"/>
  <c r="B52" i="1"/>
  <c r="AD51" i="1"/>
  <c r="Z51" i="1"/>
  <c r="V51" i="1"/>
  <c r="R51" i="1"/>
  <c r="N51" i="1"/>
  <c r="L51" i="1"/>
  <c r="J51" i="1"/>
  <c r="H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E49" i="1"/>
  <c r="C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AE47" i="1"/>
  <c r="AD47" i="1"/>
  <c r="AD46" i="1" s="1"/>
  <c r="AD45" i="1" s="1"/>
  <c r="AC47" i="1"/>
  <c r="AB47" i="1"/>
  <c r="AB46" i="1" s="1"/>
  <c r="AB45" i="1" s="1"/>
  <c r="AA47" i="1"/>
  <c r="Z47" i="1"/>
  <c r="Z46" i="1" s="1"/>
  <c r="Z45" i="1" s="1"/>
  <c r="Y47" i="1"/>
  <c r="X47" i="1"/>
  <c r="X46" i="1" s="1"/>
  <c r="X45" i="1" s="1"/>
  <c r="W47" i="1"/>
  <c r="V47" i="1"/>
  <c r="V46" i="1" s="1"/>
  <c r="V45" i="1" s="1"/>
  <c r="U47" i="1"/>
  <c r="T47" i="1"/>
  <c r="T46" i="1" s="1"/>
  <c r="T45" i="1" s="1"/>
  <c r="S47" i="1"/>
  <c r="R47" i="1"/>
  <c r="R46" i="1" s="1"/>
  <c r="Q47" i="1"/>
  <c r="P47" i="1"/>
  <c r="O47" i="1"/>
  <c r="N47" i="1"/>
  <c r="N46" i="1" s="1"/>
  <c r="N45" i="1" s="1"/>
  <c r="M47" i="1"/>
  <c r="L47" i="1"/>
  <c r="L46" i="1" s="1"/>
  <c r="L45" i="1" s="1"/>
  <c r="K47" i="1"/>
  <c r="J47" i="1"/>
  <c r="I47" i="1"/>
  <c r="H47" i="1"/>
  <c r="D47" i="1"/>
  <c r="P46" i="1"/>
  <c r="P45" i="1" s="1"/>
  <c r="K46" i="1"/>
  <c r="J46" i="1"/>
  <c r="J45" i="1" s="1"/>
  <c r="R45" i="1"/>
  <c r="K45" i="1"/>
  <c r="D42" i="1"/>
  <c r="C42" i="1"/>
  <c r="B42" i="1"/>
  <c r="E41" i="1"/>
  <c r="D41" i="1"/>
  <c r="C41" i="1"/>
  <c r="B41" i="1"/>
  <c r="D40" i="1"/>
  <c r="C40" i="1"/>
  <c r="B40" i="1"/>
  <c r="D39" i="1"/>
  <c r="D38" i="1" s="1"/>
  <c r="D37" i="1" s="1"/>
  <c r="C39" i="1"/>
  <c r="B39" i="1"/>
  <c r="AD38" i="1"/>
  <c r="AB38" i="1"/>
  <c r="Z38" i="1"/>
  <c r="X38" i="1"/>
  <c r="X37" i="1" s="1"/>
  <c r="V38" i="1"/>
  <c r="T38" i="1"/>
  <c r="T37" i="1" s="1"/>
  <c r="R38" i="1"/>
  <c r="P38" i="1"/>
  <c r="P37" i="1" s="1"/>
  <c r="N38" i="1"/>
  <c r="M38" i="1"/>
  <c r="M37" i="1" s="1"/>
  <c r="L38" i="1"/>
  <c r="K38" i="1"/>
  <c r="K37" i="1" s="1"/>
  <c r="J38" i="1"/>
  <c r="I38" i="1"/>
  <c r="I37" i="1" s="1"/>
  <c r="H38" i="1"/>
  <c r="G38" i="1"/>
  <c r="F38" i="1"/>
  <c r="F37" i="1" s="1"/>
  <c r="E38" i="1"/>
  <c r="E37" i="1" s="1"/>
  <c r="C38" i="1"/>
  <c r="AD37" i="1"/>
  <c r="Z37" i="1"/>
  <c r="V37" i="1"/>
  <c r="R37" i="1"/>
  <c r="N37" i="1"/>
  <c r="L37" i="1"/>
  <c r="J37" i="1"/>
  <c r="H37" i="1"/>
  <c r="C37" i="1"/>
  <c r="D36" i="1"/>
  <c r="C36" i="1"/>
  <c r="B36" i="1"/>
  <c r="E35" i="1"/>
  <c r="D35" i="1"/>
  <c r="C35" i="1"/>
  <c r="B35" i="1"/>
  <c r="D34" i="1"/>
  <c r="C34" i="1"/>
  <c r="B34" i="1"/>
  <c r="D33" i="1"/>
  <c r="C33" i="1"/>
  <c r="B33" i="1"/>
  <c r="AD32" i="1"/>
  <c r="AB32" i="1"/>
  <c r="Z32" i="1"/>
  <c r="Z31" i="1" s="1"/>
  <c r="X32" i="1"/>
  <c r="X31" i="1" s="1"/>
  <c r="V32" i="1"/>
  <c r="T32" i="1"/>
  <c r="R32" i="1"/>
  <c r="R31" i="1" s="1"/>
  <c r="P32" i="1"/>
  <c r="N32" i="1"/>
  <c r="M32" i="1"/>
  <c r="M31" i="1" s="1"/>
  <c r="L32" i="1"/>
  <c r="L31" i="1" s="1"/>
  <c r="J32" i="1"/>
  <c r="J31" i="1" s="1"/>
  <c r="I32" i="1"/>
  <c r="H32" i="1"/>
  <c r="H31" i="1" s="1"/>
  <c r="G32" i="1"/>
  <c r="G31" i="1" s="1"/>
  <c r="F32" i="1"/>
  <c r="E32" i="1"/>
  <c r="D32" i="1"/>
  <c r="B32" i="1"/>
  <c r="AD31" i="1"/>
  <c r="AB31" i="1"/>
  <c r="V31" i="1"/>
  <c r="T31" i="1"/>
  <c r="P31" i="1"/>
  <c r="N31" i="1"/>
  <c r="I31" i="1"/>
  <c r="F31" i="1"/>
  <c r="E31" i="1"/>
  <c r="D31" i="1"/>
  <c r="B31" i="1"/>
  <c r="D28" i="1"/>
  <c r="C28" i="1"/>
  <c r="B28" i="1"/>
  <c r="E27" i="1"/>
  <c r="G27" i="1" s="1"/>
  <c r="D27" i="1"/>
  <c r="C27" i="1"/>
  <c r="B27" i="1"/>
  <c r="D26" i="1"/>
  <c r="C26" i="1"/>
  <c r="B26" i="1"/>
  <c r="AF25" i="1"/>
  <c r="D25" i="1"/>
  <c r="C25" i="1"/>
  <c r="B25" i="1"/>
  <c r="AD24" i="1"/>
  <c r="AB24" i="1"/>
  <c r="Z24" i="1"/>
  <c r="X24" i="1"/>
  <c r="V24" i="1"/>
  <c r="T24" i="1"/>
  <c r="R24" i="1"/>
  <c r="P24" i="1"/>
  <c r="N24" i="1"/>
  <c r="M24" i="1"/>
  <c r="L24" i="1"/>
  <c r="K24" i="1"/>
  <c r="J24" i="1"/>
  <c r="I24" i="1"/>
  <c r="H24" i="1"/>
  <c r="E24" i="1"/>
  <c r="D24" i="1"/>
  <c r="G22" i="1"/>
  <c r="D22" i="1"/>
  <c r="C22" i="1"/>
  <c r="B22" i="1"/>
  <c r="F21" i="1"/>
  <c r="D21" i="1"/>
  <c r="C21" i="1"/>
  <c r="G21" i="1" s="1"/>
  <c r="B21" i="1"/>
  <c r="G20" i="1"/>
  <c r="D20" i="1"/>
  <c r="C20" i="1"/>
  <c r="B20" i="1"/>
  <c r="F20" i="1" s="1"/>
  <c r="F19" i="1"/>
  <c r="D19" i="1"/>
  <c r="D18" i="1" s="1"/>
  <c r="C19" i="1"/>
  <c r="B19" i="1"/>
  <c r="AD18" i="1"/>
  <c r="AB18" i="1"/>
  <c r="Z18" i="1"/>
  <c r="X18" i="1"/>
  <c r="V18" i="1"/>
  <c r="T18" i="1"/>
  <c r="R18" i="1"/>
  <c r="P18" i="1"/>
  <c r="N18" i="1"/>
  <c r="M18" i="1"/>
  <c r="L18" i="1"/>
  <c r="J18" i="1"/>
  <c r="I18" i="1"/>
  <c r="H18" i="1"/>
  <c r="E18" i="1"/>
  <c r="C18" i="1"/>
  <c r="G18" i="1" s="1"/>
  <c r="AE16" i="1"/>
  <c r="AD16" i="1"/>
  <c r="AC16" i="1"/>
  <c r="AC98" i="1" s="1"/>
  <c r="AB16" i="1"/>
  <c r="AA16" i="1"/>
  <c r="Z16" i="1"/>
  <c r="Y16" i="1"/>
  <c r="X16" i="1"/>
  <c r="W16" i="1"/>
  <c r="W93" i="1" s="1"/>
  <c r="V16" i="1"/>
  <c r="U16" i="1"/>
  <c r="T16" i="1"/>
  <c r="S16" i="1"/>
  <c r="R16" i="1"/>
  <c r="Q16" i="1"/>
  <c r="P16" i="1"/>
  <c r="O16" i="1"/>
  <c r="N16" i="1"/>
  <c r="M16" i="1"/>
  <c r="M98" i="1" s="1"/>
  <c r="L16" i="1"/>
  <c r="K16" i="1"/>
  <c r="J16" i="1"/>
  <c r="I16" i="1"/>
  <c r="H16" i="1"/>
  <c r="C16" i="1" s="1"/>
  <c r="B16" i="1"/>
  <c r="AE15" i="1"/>
  <c r="AD15" i="1"/>
  <c r="AC15" i="1"/>
  <c r="AB15" i="1"/>
  <c r="AB97" i="1" s="1"/>
  <c r="AA15" i="1"/>
  <c r="Z15" i="1"/>
  <c r="Z92" i="1" s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L97" i="1" s="1"/>
  <c r="K15" i="1"/>
  <c r="J15" i="1"/>
  <c r="J92" i="1" s="1"/>
  <c r="H15" i="1"/>
  <c r="H97" i="1" s="1"/>
  <c r="E15" i="1"/>
  <c r="D15" i="1"/>
  <c r="AE14" i="1"/>
  <c r="AE96" i="1" s="1"/>
  <c r="AD14" i="1"/>
  <c r="AC14" i="1"/>
  <c r="AB14" i="1"/>
  <c r="AA14" i="1"/>
  <c r="Z14" i="1"/>
  <c r="Y14" i="1"/>
  <c r="X14" i="1"/>
  <c r="W14" i="1"/>
  <c r="W91" i="1" s="1"/>
  <c r="V14" i="1"/>
  <c r="U14" i="1"/>
  <c r="T14" i="1"/>
  <c r="S14" i="1"/>
  <c r="R14" i="1"/>
  <c r="Q14" i="1"/>
  <c r="P14" i="1"/>
  <c r="O14" i="1"/>
  <c r="O96" i="1" s="1"/>
  <c r="N14" i="1"/>
  <c r="M14" i="1"/>
  <c r="L14" i="1"/>
  <c r="K14" i="1"/>
  <c r="K12" i="1" s="1"/>
  <c r="K11" i="1" s="1"/>
  <c r="J14" i="1"/>
  <c r="I14" i="1"/>
  <c r="H14" i="1"/>
  <c r="C14" i="1" s="1"/>
  <c r="B14" i="1"/>
  <c r="AE13" i="1"/>
  <c r="AD13" i="1"/>
  <c r="AC13" i="1"/>
  <c r="AB13" i="1"/>
  <c r="AA13" i="1"/>
  <c r="Z13" i="1"/>
  <c r="Z90" i="1" s="1"/>
  <c r="Y13" i="1"/>
  <c r="X13" i="1"/>
  <c r="X12" i="1" s="1"/>
  <c r="X11" i="1" s="1"/>
  <c r="W13" i="1"/>
  <c r="V13" i="1"/>
  <c r="U13" i="1"/>
  <c r="T13" i="1"/>
  <c r="S13" i="1"/>
  <c r="R13" i="1"/>
  <c r="R95" i="1" s="1"/>
  <c r="Q13" i="1"/>
  <c r="P13" i="1"/>
  <c r="P12" i="1" s="1"/>
  <c r="P11" i="1" s="1"/>
  <c r="O13" i="1"/>
  <c r="N13" i="1"/>
  <c r="M13" i="1"/>
  <c r="L13" i="1"/>
  <c r="K13" i="1"/>
  <c r="J13" i="1"/>
  <c r="J90" i="1" s="1"/>
  <c r="I13" i="1"/>
  <c r="D13" i="1" s="1"/>
  <c r="H13" i="1"/>
  <c r="C13" i="1"/>
  <c r="AD12" i="1"/>
  <c r="V12" i="1"/>
  <c r="V11" i="1" s="1"/>
  <c r="N12" i="1"/>
  <c r="N11" i="1" s="1"/>
  <c r="L12" i="1"/>
  <c r="L11" i="1" s="1"/>
  <c r="J12" i="1"/>
  <c r="J11" i="1" s="1"/>
  <c r="H12" i="1"/>
  <c r="H11" i="1" s="1"/>
  <c r="D95" i="1" l="1"/>
  <c r="D90" i="1"/>
  <c r="C93" i="1"/>
  <c r="C98" i="1"/>
  <c r="V95" i="1"/>
  <c r="V90" i="1"/>
  <c r="AD90" i="1"/>
  <c r="AD95" i="1"/>
  <c r="AD94" i="1" s="1"/>
  <c r="M96" i="1"/>
  <c r="M91" i="1"/>
  <c r="Y96" i="1"/>
  <c r="Y91" i="1"/>
  <c r="E97" i="1"/>
  <c r="E92" i="1"/>
  <c r="E89" i="1" s="1"/>
  <c r="U98" i="1"/>
  <c r="U93" i="1"/>
  <c r="C47" i="1"/>
  <c r="H46" i="1"/>
  <c r="B47" i="1"/>
  <c r="C66" i="1"/>
  <c r="F69" i="1"/>
  <c r="F66" i="1" s="1"/>
  <c r="D69" i="1"/>
  <c r="C71" i="1"/>
  <c r="M93" i="1"/>
  <c r="AD11" i="1"/>
  <c r="K95" i="1"/>
  <c r="K90" i="1"/>
  <c r="O95" i="1"/>
  <c r="O90" i="1"/>
  <c r="S95" i="1"/>
  <c r="S90" i="1"/>
  <c r="W95" i="1"/>
  <c r="W90" i="1"/>
  <c r="AA95" i="1"/>
  <c r="AA90" i="1"/>
  <c r="AE95" i="1"/>
  <c r="AE90" i="1"/>
  <c r="J96" i="1"/>
  <c r="J91" i="1"/>
  <c r="N96" i="1"/>
  <c r="N91" i="1"/>
  <c r="R96" i="1"/>
  <c r="R94" i="1" s="1"/>
  <c r="R91" i="1"/>
  <c r="V96" i="1"/>
  <c r="V91" i="1"/>
  <c r="Z96" i="1"/>
  <c r="Z91" i="1"/>
  <c r="AD96" i="1"/>
  <c r="AD91" i="1"/>
  <c r="B15" i="1"/>
  <c r="K92" i="1"/>
  <c r="K89" i="1" s="1"/>
  <c r="K97" i="1"/>
  <c r="K94" i="1" s="1"/>
  <c r="O92" i="1"/>
  <c r="O97" i="1"/>
  <c r="S92" i="1"/>
  <c r="S97" i="1"/>
  <c r="W92" i="1"/>
  <c r="W97" i="1"/>
  <c r="AA92" i="1"/>
  <c r="AA97" i="1"/>
  <c r="AE92" i="1"/>
  <c r="AE97" i="1"/>
  <c r="J98" i="1"/>
  <c r="J93" i="1"/>
  <c r="N98" i="1"/>
  <c r="N93" i="1"/>
  <c r="R98" i="1"/>
  <c r="R93" i="1"/>
  <c r="V98" i="1"/>
  <c r="V93" i="1"/>
  <c r="Z98" i="1"/>
  <c r="Z93" i="1"/>
  <c r="AD98" i="1"/>
  <c r="AD93" i="1"/>
  <c r="G19" i="1"/>
  <c r="F22" i="1"/>
  <c r="B38" i="1"/>
  <c r="B37" i="1" s="1"/>
  <c r="I46" i="1"/>
  <c r="I45" i="1" s="1"/>
  <c r="D49" i="1"/>
  <c r="D97" i="1" s="1"/>
  <c r="D94" i="1" s="1"/>
  <c r="G49" i="1"/>
  <c r="F49" i="1"/>
  <c r="F46" i="1" s="1"/>
  <c r="F45" i="1" s="1"/>
  <c r="C57" i="1"/>
  <c r="D66" i="1"/>
  <c r="D65" i="1" s="1"/>
  <c r="L92" i="1"/>
  <c r="AC93" i="1"/>
  <c r="J95" i="1"/>
  <c r="W96" i="1"/>
  <c r="J89" i="1"/>
  <c r="Z89" i="1"/>
  <c r="I96" i="1"/>
  <c r="I91" i="1"/>
  <c r="U96" i="1"/>
  <c r="U91" i="1"/>
  <c r="AC96" i="1"/>
  <c r="AC91" i="1"/>
  <c r="N92" i="1"/>
  <c r="N97" i="1"/>
  <c r="B98" i="1"/>
  <c r="F98" i="1" s="1"/>
  <c r="B93" i="1"/>
  <c r="I98" i="1"/>
  <c r="I93" i="1"/>
  <c r="Q98" i="1"/>
  <c r="Q93" i="1"/>
  <c r="Y98" i="1"/>
  <c r="Y93" i="1"/>
  <c r="C32" i="1"/>
  <c r="R12" i="1"/>
  <c r="R11" i="1" s="1"/>
  <c r="L95" i="1"/>
  <c r="L90" i="1"/>
  <c r="T95" i="1"/>
  <c r="T90" i="1"/>
  <c r="T89" i="1" s="1"/>
  <c r="AB95" i="1"/>
  <c r="AB90" i="1"/>
  <c r="S96" i="1"/>
  <c r="S91" i="1"/>
  <c r="C15" i="1"/>
  <c r="C12" i="1" s="1"/>
  <c r="D16" i="1"/>
  <c r="K93" i="1"/>
  <c r="K98" i="1"/>
  <c r="O93" i="1"/>
  <c r="O98" i="1"/>
  <c r="S93" i="1"/>
  <c r="S98" i="1"/>
  <c r="AA93" i="1"/>
  <c r="AA98" i="1"/>
  <c r="C24" i="1"/>
  <c r="C48" i="1"/>
  <c r="B48" i="1"/>
  <c r="D55" i="1"/>
  <c r="D52" i="1" s="1"/>
  <c r="D51" i="1" s="1"/>
  <c r="E52" i="1"/>
  <c r="E46" i="1"/>
  <c r="B58" i="1"/>
  <c r="B57" i="1" s="1"/>
  <c r="B67" i="1"/>
  <c r="B66" i="1" s="1"/>
  <c r="B65" i="1" s="1"/>
  <c r="D75" i="1"/>
  <c r="D72" i="1" s="1"/>
  <c r="D71" i="1" s="1"/>
  <c r="E72" i="1"/>
  <c r="O91" i="1"/>
  <c r="AB92" i="1"/>
  <c r="Z95" i="1"/>
  <c r="J97" i="1"/>
  <c r="W98" i="1"/>
  <c r="C95" i="1"/>
  <c r="C90" i="1"/>
  <c r="N90" i="1"/>
  <c r="N95" i="1"/>
  <c r="N94" i="1" s="1"/>
  <c r="B96" i="1"/>
  <c r="F96" i="1" s="1"/>
  <c r="B91" i="1"/>
  <c r="F91" i="1" s="1"/>
  <c r="Q96" i="1"/>
  <c r="Q91" i="1"/>
  <c r="R92" i="1"/>
  <c r="R97" i="1"/>
  <c r="V92" i="1"/>
  <c r="V97" i="1"/>
  <c r="AD92" i="1"/>
  <c r="AD97" i="1"/>
  <c r="F27" i="1"/>
  <c r="F24" i="1" s="1"/>
  <c r="F15" i="1" s="1"/>
  <c r="F12" i="1" s="1"/>
  <c r="F11" i="1" s="1"/>
  <c r="Z12" i="1"/>
  <c r="Z11" i="1" s="1"/>
  <c r="H95" i="1"/>
  <c r="H90" i="1"/>
  <c r="P95" i="1"/>
  <c r="P90" i="1"/>
  <c r="X95" i="1"/>
  <c r="X90" i="1"/>
  <c r="D14" i="1"/>
  <c r="K91" i="1"/>
  <c r="K96" i="1"/>
  <c r="AA91" i="1"/>
  <c r="AA96" i="1"/>
  <c r="P97" i="1"/>
  <c r="P92" i="1"/>
  <c r="T97" i="1"/>
  <c r="T92" i="1"/>
  <c r="X97" i="1"/>
  <c r="X92" i="1"/>
  <c r="AE93" i="1"/>
  <c r="AE98" i="1"/>
  <c r="E12" i="1"/>
  <c r="E11" i="1" s="1"/>
  <c r="I12" i="1"/>
  <c r="I11" i="1" s="1"/>
  <c r="M12" i="1"/>
  <c r="M11" i="1" s="1"/>
  <c r="T12" i="1"/>
  <c r="T11" i="1" s="1"/>
  <c r="AB12" i="1"/>
  <c r="AB11" i="1" s="1"/>
  <c r="B13" i="1"/>
  <c r="I95" i="1"/>
  <c r="I90" i="1"/>
  <c r="M95" i="1"/>
  <c r="M90" i="1"/>
  <c r="Q95" i="1"/>
  <c r="Q90" i="1"/>
  <c r="U95" i="1"/>
  <c r="U90" i="1"/>
  <c r="Y95" i="1"/>
  <c r="Y90" i="1"/>
  <c r="AC95" i="1"/>
  <c r="AC90" i="1"/>
  <c r="H96" i="1"/>
  <c r="H91" i="1"/>
  <c r="L96" i="1"/>
  <c r="L91" i="1"/>
  <c r="P96" i="1"/>
  <c r="P91" i="1"/>
  <c r="T96" i="1"/>
  <c r="T91" i="1"/>
  <c r="X96" i="1"/>
  <c r="X91" i="1"/>
  <c r="AB96" i="1"/>
  <c r="AB91" i="1"/>
  <c r="M97" i="1"/>
  <c r="M94" i="1" s="1"/>
  <c r="M92" i="1"/>
  <c r="M89" i="1" s="1"/>
  <c r="Q97" i="1"/>
  <c r="Q92" i="1"/>
  <c r="U97" i="1"/>
  <c r="U92" i="1"/>
  <c r="Y97" i="1"/>
  <c r="Y92" i="1"/>
  <c r="AC97" i="1"/>
  <c r="AC92" i="1"/>
  <c r="H93" i="1"/>
  <c r="H98" i="1"/>
  <c r="L93" i="1"/>
  <c r="L98" i="1"/>
  <c r="P93" i="1"/>
  <c r="P98" i="1"/>
  <c r="T93" i="1"/>
  <c r="T98" i="1"/>
  <c r="X93" i="1"/>
  <c r="X98" i="1"/>
  <c r="AB93" i="1"/>
  <c r="AB98" i="1"/>
  <c r="B18" i="1"/>
  <c r="F18" i="1" s="1"/>
  <c r="B24" i="1"/>
  <c r="AB37" i="1"/>
  <c r="I97" i="1"/>
  <c r="I94" i="1" s="1"/>
  <c r="I92" i="1"/>
  <c r="I89" i="1" s="1"/>
  <c r="G58" i="1"/>
  <c r="G57" i="1" s="1"/>
  <c r="E65" i="1"/>
  <c r="D81" i="1"/>
  <c r="D78" i="1" s="1"/>
  <c r="G81" i="1"/>
  <c r="E78" i="1"/>
  <c r="G78" i="1" s="1"/>
  <c r="F81" i="1"/>
  <c r="F78" i="1" s="1"/>
  <c r="R90" i="1"/>
  <c r="AE91" i="1"/>
  <c r="Z97" i="1"/>
  <c r="D84" i="1"/>
  <c r="G93" i="1"/>
  <c r="F93" i="1"/>
  <c r="H66" i="1"/>
  <c r="H65" i="1" s="1"/>
  <c r="E94" i="1"/>
  <c r="C84" i="1"/>
  <c r="C11" i="1" l="1"/>
  <c r="C46" i="1"/>
  <c r="H45" i="1"/>
  <c r="B46" i="1"/>
  <c r="B45" i="1" s="1"/>
  <c r="G98" i="1"/>
  <c r="D96" i="1"/>
  <c r="D91" i="1"/>
  <c r="P89" i="1"/>
  <c r="T94" i="1"/>
  <c r="C31" i="1"/>
  <c r="AD89" i="1"/>
  <c r="C96" i="1"/>
  <c r="D12" i="1"/>
  <c r="D11" i="1" s="1"/>
  <c r="X94" i="1"/>
  <c r="B97" i="1"/>
  <c r="B92" i="1"/>
  <c r="C65" i="1"/>
  <c r="D92" i="1"/>
  <c r="D89" i="1" s="1"/>
  <c r="B95" i="1"/>
  <c r="B90" i="1"/>
  <c r="B12" i="1"/>
  <c r="B11" i="1" s="1"/>
  <c r="P94" i="1"/>
  <c r="N89" i="1"/>
  <c r="D93" i="1"/>
  <c r="D98" i="1"/>
  <c r="AB89" i="1"/>
  <c r="L89" i="1"/>
  <c r="J94" i="1"/>
  <c r="G66" i="1"/>
  <c r="V89" i="1"/>
  <c r="G24" i="1"/>
  <c r="G15" i="1" s="1"/>
  <c r="G12" i="1" s="1"/>
  <c r="G11" i="1" s="1"/>
  <c r="H94" i="1"/>
  <c r="H92" i="1" s="1"/>
  <c r="H89" i="1" s="1"/>
  <c r="E51" i="1"/>
  <c r="G52" i="1"/>
  <c r="G84" i="1"/>
  <c r="R89" i="1"/>
  <c r="X89" i="1"/>
  <c r="Z94" i="1"/>
  <c r="E71" i="1"/>
  <c r="G72" i="1"/>
  <c r="D46" i="1"/>
  <c r="D45" i="1" s="1"/>
  <c r="E45" i="1"/>
  <c r="C92" i="1"/>
  <c r="AB94" i="1"/>
  <c r="L94" i="1"/>
  <c r="V94" i="1"/>
  <c r="C91" i="1"/>
  <c r="C45" i="1" l="1"/>
  <c r="G46" i="1"/>
  <c r="G45" i="1" s="1"/>
  <c r="G96" i="1"/>
  <c r="G91" i="1"/>
  <c r="C94" i="1"/>
  <c r="B94" i="1"/>
  <c r="F95" i="1"/>
  <c r="C89" i="1"/>
  <c r="B89" i="1"/>
  <c r="C97" i="1" l="1"/>
</calcChain>
</file>

<file path=xl/sharedStrings.xml><?xml version="1.0" encoding="utf-8"?>
<sst xmlns="http://schemas.openxmlformats.org/spreadsheetml/2006/main" count="144" uniqueCount="56">
  <si>
    <t>Комплексный план (сетевой график) по реализации муниципальной программы "Развитие институтов гражданского общества города Когалыма"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</si>
  <si>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</si>
  <si>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</si>
  <si>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</si>
  <si>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</si>
  <si>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</si>
  <si>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</si>
  <si>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</si>
  <si>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</si>
  <si>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</si>
  <si>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</si>
  <si>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</si>
  <si>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</si>
  <si>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</si>
  <si>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</si>
  <si>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</si>
  <si>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</si>
  <si>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</si>
  <si>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</si>
  <si>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</si>
  <si>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</si>
  <si>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</si>
  <si>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</si>
  <si>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Подпрограмма 1. "Поддержка социально ориентированных некоммерческих организаций города Когалыма"</t>
  </si>
  <si>
    <t>Процессная часть</t>
  </si>
  <si>
    <t>1.1. Поддержка социально
ориентированных некоммерческих
организаций (I,II)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</si>
  <si>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</si>
  <si>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</si>
  <si>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</si>
  <si>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</si>
  <si>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</si>
  <si>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1.1.1.  Организация и проведение конкурса социально значимы хпроектов среди социально ориентированных некоммерческих организаций города Когалыма</t>
  </si>
  <si>
    <t>Конкурс запланирован к проведению в 4 квартале 2024 года</t>
  </si>
  <si>
    <t>1.1.2.  Предоставление субсидии некоммерческой организации, не являющейся государственным (муниципальным) учреждением, в целях финансового обеспечения затрат на выполнение функций ресурсного центра поддержки НКО</t>
  </si>
  <si>
    <r>
      <t xml:space="preserve">         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 АНО «Ресурсный центр поддержки НКО города Когалыма» . В штате ресурсного центра 5 человек, из них : 2- основных сотрудника (директор и менеджер), 3 - внешних сотрудника – бухгалтер и два специалиста по развитию СО НКО. У трех членов команды опыт в сфере поддержки некоммерческих организаций более трех лет.
Ресурсный центр функционирует на базе "Дома Дружбы" (по адресу пр. Нефтяников 2а), который оснащен всей необходимой мебелью и офисной техникой для полноценной работы и оказания услуг. Предоставляются кабинеты, оборудована коворгинг-зона  для проведения мероприятий.
График работы и вся информация размещена на информационном стенде в здании РЦ и на сайте учреждения https://vk.link/rcnkokgl
            В ходе деятельности  ресурсного центра осуществляются: консультации для НКО по вопросам реализации проектов и участия в мероприятиях (всего по различным направлениям консультаций) -51(январь), 54 (февраль).
- 18.01.2024 специалисты РЦ приняли участие в вебинаре «Правовой команды» на тему «Изменение состава учредителей НКО: новое в процедуре регистрации в 2024 году» Ссылка на публикацию: https://vk.com/wall-203821726_1282;
- 27.01.2024 специалисты РЦ, совместно с ТГКОО «НУР» организовали и приняли участие в лектории «Информация в век информации: национальный аспект»,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А,Н. Худолеев: Ссылка на пресс-релиз: https://vk.com/wall-203821726_1294
-22.02.2024 Специалисты РЦ организовали и провели открытие Этно-мастерской для молодежи «ЮХ» в Доме Дружбы: Ссылка на пресс-релиз https://vk.com/wall-203821726_1340
-27.02.2024 на базе ресурсного центра прошел День открытых дверей в рамках всемирного дня НКО. Ссылка на пресс-релиз:https://vk.com/wall-203821726_1360
             </t>
    </r>
    <r>
      <rPr>
        <u/>
        <sz val="8"/>
        <rFont val="Times New Roman"/>
        <family val="1"/>
        <charset val="204"/>
      </rPr>
      <t xml:space="preserve">Реализация образовательного проекта "Школа  актива НКО":   - 30.01.2024 </t>
    </r>
    <r>
      <rPr>
        <sz val="8"/>
        <rFont val="Times New Roman"/>
        <family val="1"/>
        <charset val="204"/>
      </rPr>
      <t xml:space="preserve"> в рамках «Проектной мастерской» Фонда «Центр гражданских и социальных инициатив Югры» с участием спикеров Фонда Дмитириевой М.В. и Шипиловой В. : https://vk.com/wall-203821726_1296
             АНО Ресцрсный центр поддержки НКО осуществляется </t>
    </r>
    <r>
      <rPr>
        <u/>
        <sz val="8"/>
        <rFont val="Times New Roman"/>
        <family val="1"/>
        <charset val="204"/>
      </rPr>
      <t>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(</t>
    </r>
    <r>
      <rPr>
        <sz val="8"/>
        <rFont val="Times New Roman"/>
        <family val="1"/>
        <charset val="204"/>
      </rPr>
      <t>публикаций, сюжетов, интервью и др. Все ссылки на посты в социальных сетях ресурсного центра (https://vk.link/rcnkokgl /https://vk.com/public203821726) и на официальном сайте: https://рцнкокогалыма.рф/  
Всего в отчетном периоде была размещено публикаций на различных площадках:  25 (январь), 37 (февраль).
   За отчетный период  проведены консультации для НКО по вопросам реализации проектов и участия в мероприятиях (март:  15 по телефону, 14 – электронная почта  и мессенджеры). 
       Проведены мероприятия в рамках проекта "Школа актива НКО ": -  30.01.2024 с привлечением специалистов  Фонда «Центр гражданских и социальных инициатив»,- 
07.03.2024 в формате офлайн по ФПГ, с привлечением эксперта А.А.Спасибина. Ссылка на пресс-релиз: https://vk.com/wall-203821726_1375.
- 02.03.2024 на базе ресурсного центра прошел мастер-класс в рамках проекта Гранта Губернатора Югры «Этно-мастерская для молодежи «Юх».                                                                                             - 06.03.2024 Специалисты РЦ ознакомились с памяткой Правовой команды на тему « Что нужно знать о последствиях признания контрагентов НКО иноагентами» . Ссылка на публикацию: https://vk.com/wall-203821726_1377
- 15.03.2024 Специалисты РЦ приняли участие в консультации Правовой команды на тему: «Ввод и вывод учредителей НКО» : Ссылка на публикацию: https://vk.com/wall-203821726_1338                                                                                    -в  рамках рнализации социально значимого проекта «Правовой аудит в НКО Когалыма» 28.03.2024 Специалисты РЦ провели итоговое мероприятие «Единый день самопроверки НКО».Меропритятие прошло при участии  привлеченных спикеров А.А. Спасибина и М.Н.Миронова.                                                                                                                     
         Поведен обучающий семинар на стартовавшие грантовые конкурсы 2024г – Президентский фонд культурных инициатив и Фонд Президентских грантов. Поданы заявки на ПФКИ КГОО ТБНКО «НУР» и АНО «Ермак». Результаты ожидаются. НА ФПГ были поданы заявки от АНО «РЦ НКО Когалыма», МОО «Совет Ветера-нов» и КГОО ТБНКО «НУР». АНО «Ресурсный центр поддержки НКО» одержала победу в конкурсе для ресурсный центров Югры . Общая сумма проекта более 7 млн рублей.</t>
    </r>
  </si>
  <si>
    <t>Подпрограмма 2. "Поддержка граждан, внесших значительный вклад в развитие гражданского общества"</t>
  </si>
  <si>
    <t>2.1. Оказание поддержки гражданам удостоенным звания «Почётный гражданин города Когалыма» (VII)</t>
  </si>
  <si>
    <t>2.2 Организация и проведение городского конкурса на присуждение премии «Общественное признание» (III)</t>
  </si>
  <si>
    <t xml:space="preserve">Конкурс запланирован к проведению в 4 квартале 2024 года. Премия "Общественное признание" проводится с целью признания заслуг граждан и не имеет денежного выражения. </t>
  </si>
  <si>
    <t>Подпрограмма 3. "Информационная открытость деятельности Администрации города Когалыма"</t>
  </si>
  <si>
    <t>3.1. Реализация взаимодействия с городскими средствами массовой информации (IV)</t>
  </si>
  <si>
    <t>3.1.1. Освещение деятельности структурных подразделений Администрации города Когалыма в телевизионных эфирах</t>
  </si>
  <si>
    <t>Расхождение плановых средст от фактических расходов составляет 196,36 тыс.руб. сложилось ввиду оплаты, согласно счетов по  фактически оказаному объему услуг.</t>
  </si>
  <si>
    <t>3.1.2. Обеспечение деятельности муниципального казенного учреждения «Редакция газеты «Когалымский
вестник»</t>
  </si>
  <si>
    <t xml:space="preserve">Остаток денежных средств 928,90 тыс.руб. образовался по следующим причинам:  - работы сотрудников в режиме неполного рабочего времени (режим неполного рабочего времени, внешнее совместительство) , в  связи с тем, что оплата расходов произведена на основании выставленных счетов-фактур за работы и услуги.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</si>
  <si>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4. "Создание условий для выполнения отдельными структурными подразделениями Администрации города Когалыма своих полномочий
"</t>
  </si>
  <si>
    <t>4.1. Обеспечение деятельности структурных подразделений Администрации города Когалыма (I-VI)</t>
  </si>
  <si>
    <t>4.1.1. Обеспечение деятельности сектора по социальным вопросам Администрации города Когалыма</t>
  </si>
  <si>
    <t>Расхождение фактических расходов  от плановых составляет 630,98 тыс.руб, сложилось по причине неисполнения по заработной платы и начисленниям по оплате труда, в связи с тем, что выплаты денежного поощрения по результам работы за год была выплачены за фактически отработанное время и в связи с наличием листов временной нетрудоспособности. Кроме того,  по причине досрочной уплаты запланированных на 2024 год страховых взносов в декабре 2023 года.</t>
  </si>
  <si>
    <t>4.1.2. Обеспечение деятельности сектора пресс-службы Администрации города Когалыма</t>
  </si>
  <si>
    <t>Разница фпктических расходов от плановых составляет 328,42 тыс.руб. Расхождение фактических расходов  от плановых сложилось по причине неисолнения по заработной плате и начисленниям по оплате труда, в связи с тем что выплаты денежного поощрения по результам работы за год были выплачены за фактически отработанное время. Кроме того,  по причине досрочной уплаты запланированных на 2024 год страховых взносов в декабре 2023 года.</t>
  </si>
  <si>
    <t>4.1.3. Обеспечение деятельности управления внутренней политики Администрации города Когалыма</t>
  </si>
  <si>
    <t>Расходжение фактических расходов от плановых составляет 717,07 тыс.руб. сложилось по причине неисполнения по заработной платы и начисленниям по оплате труда, в связи с тем, что выплаты денежного поощрения по результам работы  выплачены за фактически отработанное время. Кроме того,  по причине досрочной уплаты запланированных на 2024 год страховых взносов в декабре 2023 года.</t>
  </si>
  <si>
    <t>Итого по программе, в том числе</t>
  </si>
  <si>
    <t>Процессная часть в целом по муниципальной программ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</si>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</sst>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0\ _₽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scheme val="minor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0" applyFont="1"/>
    <xf numFmtId="0" fontId="5" fillId="0" borderId="0" xfId="0" applyFont="1"/>
    <xf numFmtId="164" fontId="8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4" borderId="1" xfId="1" applyFont="1" applyFill="1" applyBorder="1" applyAlignment="1">
      <alignment horizontal="left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4" fontId="10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1" applyFont="1" applyFill="1" applyBorder="1" applyAlignment="1">
      <alignment vertical="center" wrapText="1"/>
    </xf>
    <xf numFmtId="4" fontId="4" fillId="0" borderId="0" xfId="0" applyNumberFormat="1" applyFont="1"/>
    <xf numFmtId="4" fontId="5" fillId="0" borderId="0" xfId="0" applyNumberFormat="1" applyFont="1"/>
    <xf numFmtId="0" fontId="13" fillId="4" borderId="1" xfId="1" applyFont="1" applyFill="1" applyBorder="1" applyAlignment="1">
      <alignment horizontal="left" vertical="center" wrapText="1"/>
    </xf>
    <xf numFmtId="0" fontId="14" fillId="0" borderId="0" xfId="0" applyFont="1"/>
    <xf numFmtId="0" fontId="15" fillId="4" borderId="1" xfId="1" applyFont="1" applyFill="1" applyBorder="1" applyAlignment="1">
      <alignment horizontal="left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6" fillId="4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1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justify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>
      <alignment vertical="center" wrapText="1"/>
    </xf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18" fillId="2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20" fillId="0" borderId="0" xfId="0" applyNumberFormat="1" applyFont="1"/>
    <xf numFmtId="0" fontId="10" fillId="4" borderId="1" xfId="1" applyFont="1" applyFill="1" applyBorder="1" applyAlignment="1">
      <alignment horizontal="justify" vertical="center" wrapText="1"/>
    </xf>
    <xf numFmtId="4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4" borderId="3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21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justify" wrapText="1"/>
    </xf>
    <xf numFmtId="0" fontId="12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wrapText="1"/>
    </xf>
    <xf numFmtId="0" fontId="22" fillId="0" borderId="1" xfId="1" applyFont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0" fillId="4" borderId="1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vertical="center" wrapText="1"/>
    </xf>
    <xf numFmtId="166" fontId="10" fillId="5" borderId="1" xfId="0" applyNumberFormat="1" applyFont="1" applyFill="1" applyBorder="1" applyAlignment="1">
      <alignment horizontal="left" wrapText="1"/>
    </xf>
    <xf numFmtId="4" fontId="10" fillId="5" borderId="1" xfId="1" applyNumberFormat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 wrapText="1"/>
    </xf>
    <xf numFmtId="4" fontId="10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left" wrapText="1"/>
    </xf>
    <xf numFmtId="0" fontId="12" fillId="6" borderId="1" xfId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/>
    <xf numFmtId="16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tabSelected="1" topLeftCell="A19" zoomScale="50" zoomScaleNormal="50" workbookViewId="0">
      <selection activeCell="L89" sqref="L89"/>
    </sheetView>
  </sheetViews>
  <sheetFormatPr defaultColWidth="9.109375" defaultRowHeight="18" x14ac:dyDescent="0.35"/>
  <cols>
    <col min="1" max="1" width="57.6640625" style="4" customWidth="1"/>
    <col min="2" max="5" width="15.109375" style="4" customWidth="1"/>
    <col min="6" max="6" width="16.109375" style="4" customWidth="1"/>
    <col min="7" max="7" width="15" style="4" customWidth="1"/>
    <col min="8" max="10" width="13.88671875" style="4" customWidth="1"/>
    <col min="11" max="11" width="14.6640625" style="4" customWidth="1"/>
    <col min="12" max="12" width="13.88671875" style="4" customWidth="1"/>
    <col min="13" max="13" width="13.33203125" style="4" customWidth="1"/>
    <col min="14" max="14" width="13.88671875" style="4" customWidth="1"/>
    <col min="15" max="15" width="9.44140625" style="4" customWidth="1"/>
    <col min="16" max="16" width="13.88671875" style="4" customWidth="1"/>
    <col min="17" max="17" width="9.5546875" style="4" customWidth="1"/>
    <col min="18" max="18" width="13.88671875" style="4" customWidth="1"/>
    <col min="19" max="19" width="12.109375" style="4" customWidth="1"/>
    <col min="20" max="20" width="13.88671875" style="4" customWidth="1"/>
    <col min="21" max="21" width="11.109375" style="4" customWidth="1"/>
    <col min="22" max="22" width="14.5546875" style="4" customWidth="1"/>
    <col min="23" max="23" width="11.5546875" style="4" customWidth="1"/>
    <col min="24" max="24" width="11.33203125" style="4" customWidth="1"/>
    <col min="25" max="25" width="10.5546875" style="4" customWidth="1"/>
    <col min="26" max="26" width="17" style="4" customWidth="1"/>
    <col min="27" max="27" width="11.33203125" style="4" customWidth="1"/>
    <col min="28" max="28" width="10.6640625" style="4" customWidth="1"/>
    <col min="29" max="29" width="10.44140625" style="4" customWidth="1"/>
    <col min="30" max="31" width="10.5546875" style="4" customWidth="1"/>
    <col min="32" max="32" width="88.21875" style="4" customWidth="1"/>
    <col min="33" max="33" width="9.109375" style="3"/>
    <col min="34" max="34" width="9.109375" style="4"/>
    <col min="35" max="35" width="16.33203125" style="4" customWidth="1"/>
    <col min="36" max="16384" width="9.109375" style="4"/>
  </cols>
  <sheetData>
    <row r="1" spans="1:34" ht="18.75" customHeight="1" x14ac:dyDescent="0.3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1"/>
      <c r="AF1" s="2"/>
    </row>
    <row r="2" spans="1:34" ht="18.75" customHeight="1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1"/>
      <c r="AF2" s="2"/>
    </row>
    <row r="3" spans="1:34" ht="18.75" customHeight="1" x14ac:dyDescent="0.3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1"/>
      <c r="AF3" s="2"/>
    </row>
    <row r="4" spans="1:34" s="8" customFormat="1" ht="18.75" customHeight="1" x14ac:dyDescent="0.3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5"/>
      <c r="AF4" s="6"/>
      <c r="AG4" s="7"/>
    </row>
    <row r="5" spans="1:34" ht="18.75" customHeight="1" x14ac:dyDescent="0.35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86"/>
      <c r="AC5" s="86"/>
      <c r="AD5" s="86"/>
      <c r="AE5" s="10"/>
      <c r="AF5" s="11"/>
    </row>
    <row r="6" spans="1:34" ht="37.5" customHeight="1" x14ac:dyDescent="0.35">
      <c r="A6" s="93" t="s">
        <v>1</v>
      </c>
      <c r="B6" s="12" t="s">
        <v>2</v>
      </c>
      <c r="C6" s="12" t="s">
        <v>2</v>
      </c>
      <c r="D6" s="12" t="s">
        <v>3</v>
      </c>
      <c r="E6" s="12" t="s">
        <v>4</v>
      </c>
      <c r="F6" s="82" t="s">
        <v>5</v>
      </c>
      <c r="G6" s="94"/>
      <c r="H6" s="82" t="s">
        <v>6</v>
      </c>
      <c r="I6" s="83"/>
      <c r="J6" s="82" t="s">
        <v>7</v>
      </c>
      <c r="K6" s="83"/>
      <c r="L6" s="82" t="s">
        <v>8</v>
      </c>
      <c r="M6" s="83"/>
      <c r="N6" s="82" t="s">
        <v>9</v>
      </c>
      <c r="O6" s="83"/>
      <c r="P6" s="82" t="s">
        <v>10</v>
      </c>
      <c r="Q6" s="83"/>
      <c r="R6" s="82" t="s">
        <v>11</v>
      </c>
      <c r="S6" s="83"/>
      <c r="T6" s="82" t="s">
        <v>12</v>
      </c>
      <c r="U6" s="83"/>
      <c r="V6" s="82" t="s">
        <v>13</v>
      </c>
      <c r="W6" s="83"/>
      <c r="X6" s="82" t="s">
        <v>14</v>
      </c>
      <c r="Y6" s="83"/>
      <c r="Z6" s="82" t="s">
        <v>15</v>
      </c>
      <c r="AA6" s="83"/>
      <c r="AB6" s="82" t="s">
        <v>16</v>
      </c>
      <c r="AC6" s="83"/>
      <c r="AD6" s="90" t="s">
        <v>17</v>
      </c>
      <c r="AE6" s="90"/>
      <c r="AF6" s="91" t="s">
        <v>18</v>
      </c>
    </row>
    <row r="7" spans="1:34" ht="34.799999999999997" customHeight="1" x14ac:dyDescent="0.35">
      <c r="A7" s="93"/>
      <c r="B7" s="13">
        <v>2024</v>
      </c>
      <c r="C7" s="14">
        <v>45383</v>
      </c>
      <c r="D7" s="14">
        <v>45383</v>
      </c>
      <c r="E7" s="14">
        <v>45383</v>
      </c>
      <c r="F7" s="15" t="s">
        <v>19</v>
      </c>
      <c r="G7" s="15" t="s">
        <v>20</v>
      </c>
      <c r="H7" s="15" t="s">
        <v>21</v>
      </c>
      <c r="I7" s="16" t="s">
        <v>22</v>
      </c>
      <c r="J7" s="15" t="s">
        <v>21</v>
      </c>
      <c r="K7" s="16" t="s">
        <v>22</v>
      </c>
      <c r="L7" s="15" t="s">
        <v>21</v>
      </c>
      <c r="M7" s="16" t="s">
        <v>22</v>
      </c>
      <c r="N7" s="15" t="s">
        <v>21</v>
      </c>
      <c r="O7" s="16" t="s">
        <v>22</v>
      </c>
      <c r="P7" s="15" t="s">
        <v>21</v>
      </c>
      <c r="Q7" s="16" t="s">
        <v>22</v>
      </c>
      <c r="R7" s="15" t="s">
        <v>21</v>
      </c>
      <c r="S7" s="16" t="s">
        <v>22</v>
      </c>
      <c r="T7" s="15" t="s">
        <v>21</v>
      </c>
      <c r="U7" s="16" t="s">
        <v>22</v>
      </c>
      <c r="V7" s="15" t="s">
        <v>21</v>
      </c>
      <c r="W7" s="16" t="s">
        <v>22</v>
      </c>
      <c r="X7" s="15" t="s">
        <v>21</v>
      </c>
      <c r="Y7" s="16" t="s">
        <v>22</v>
      </c>
      <c r="Z7" s="15" t="s">
        <v>21</v>
      </c>
      <c r="AA7" s="16" t="s">
        <v>22</v>
      </c>
      <c r="AB7" s="15" t="s">
        <v>21</v>
      </c>
      <c r="AC7" s="16" t="s">
        <v>22</v>
      </c>
      <c r="AD7" s="15" t="s">
        <v>21</v>
      </c>
      <c r="AE7" s="16" t="s">
        <v>22</v>
      </c>
      <c r="AF7" s="92"/>
    </row>
    <row r="8" spans="1:34" x14ac:dyDescent="0.35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</row>
    <row r="9" spans="1:34" s="19" customFormat="1" ht="17.399999999999999" x14ac:dyDescent="0.3">
      <c r="A9" s="87" t="s">
        <v>23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</row>
    <row r="10" spans="1:34" s="19" customFormat="1" ht="17.399999999999999" x14ac:dyDescent="0.3">
      <c r="A10" s="87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9"/>
    </row>
    <row r="11" spans="1:34" ht="52.2" x14ac:dyDescent="0.35">
      <c r="A11" s="20" t="s">
        <v>25</v>
      </c>
      <c r="B11" s="21">
        <f t="shared" ref="B11:K11" si="0">B12</f>
        <v>6362.5</v>
      </c>
      <c r="C11" s="22">
        <f t="shared" si="0"/>
        <v>5362.5</v>
      </c>
      <c r="D11" s="22">
        <f>D12</f>
        <v>5362.5</v>
      </c>
      <c r="E11" s="21">
        <f t="shared" si="0"/>
        <v>5362.5</v>
      </c>
      <c r="F11" s="23">
        <f t="shared" si="0"/>
        <v>100</v>
      </c>
      <c r="G11" s="23">
        <f t="shared" si="0"/>
        <v>100</v>
      </c>
      <c r="H11" s="21">
        <f>H12</f>
        <v>5362.5</v>
      </c>
      <c r="I11" s="21">
        <f t="shared" si="0"/>
        <v>5362.5</v>
      </c>
      <c r="J11" s="21">
        <f t="shared" si="0"/>
        <v>0</v>
      </c>
      <c r="K11" s="23">
        <f t="shared" si="0"/>
        <v>0</v>
      </c>
      <c r="L11" s="21">
        <f>L12</f>
        <v>0</v>
      </c>
      <c r="M11" s="23">
        <f>M12</f>
        <v>0</v>
      </c>
      <c r="N11" s="21">
        <f>N12</f>
        <v>0</v>
      </c>
      <c r="O11" s="23"/>
      <c r="P11" s="21">
        <f>P12</f>
        <v>0</v>
      </c>
      <c r="Q11" s="23"/>
      <c r="R11" s="21">
        <f>R12</f>
        <v>0</v>
      </c>
      <c r="S11" s="23"/>
      <c r="T11" s="21">
        <f>T12</f>
        <v>0</v>
      </c>
      <c r="U11" s="23"/>
      <c r="V11" s="21">
        <f>V12</f>
        <v>0</v>
      </c>
      <c r="W11" s="23"/>
      <c r="X11" s="21">
        <f>X12</f>
        <v>0</v>
      </c>
      <c r="Y11" s="23"/>
      <c r="Z11" s="21">
        <f>Z12</f>
        <v>0</v>
      </c>
      <c r="AA11" s="23"/>
      <c r="AB11" s="21">
        <f>AB12</f>
        <v>1000</v>
      </c>
      <c r="AC11" s="23"/>
      <c r="AD11" s="21">
        <f>AD12</f>
        <v>0</v>
      </c>
      <c r="AE11" s="24"/>
      <c r="AF11" s="25"/>
      <c r="AG11" s="26"/>
      <c r="AH11" s="27"/>
    </row>
    <row r="12" spans="1:34" s="29" customFormat="1" x14ac:dyDescent="0.35">
      <c r="A12" s="28" t="s">
        <v>26</v>
      </c>
      <c r="B12" s="21">
        <f>B13+B14+B15+B16</f>
        <v>6362.5</v>
      </c>
      <c r="C12" s="21">
        <f>C13+C14+C15+C16</f>
        <v>5362.5</v>
      </c>
      <c r="D12" s="21">
        <f>D13+D14+D15+D16</f>
        <v>5362.5</v>
      </c>
      <c r="E12" s="21">
        <f t="shared" ref="E12:K12" si="1">E13+E14+E15+E16</f>
        <v>5362.5</v>
      </c>
      <c r="F12" s="21">
        <f t="shared" si="1"/>
        <v>100</v>
      </c>
      <c r="G12" s="21">
        <f>G15</f>
        <v>100</v>
      </c>
      <c r="H12" s="21">
        <f>H13+H14+H15+H16</f>
        <v>5362.5</v>
      </c>
      <c r="I12" s="21">
        <f t="shared" si="1"/>
        <v>5362.5</v>
      </c>
      <c r="J12" s="21">
        <f t="shared" si="1"/>
        <v>0</v>
      </c>
      <c r="K12" s="21">
        <f t="shared" si="1"/>
        <v>0</v>
      </c>
      <c r="L12" s="21">
        <f>L13+L14+L15+L16</f>
        <v>0</v>
      </c>
      <c r="M12" s="21">
        <f t="shared" ref="M12" si="2">M13+M14+M15+M16</f>
        <v>0</v>
      </c>
      <c r="N12" s="21">
        <f>N13+N14+N15+N16</f>
        <v>0</v>
      </c>
      <c r="O12" s="21"/>
      <c r="P12" s="21">
        <f>P13+P14+P15+P16</f>
        <v>0</v>
      </c>
      <c r="Q12" s="21"/>
      <c r="R12" s="21">
        <f>R13+R14+R15+R16</f>
        <v>0</v>
      </c>
      <c r="S12" s="21"/>
      <c r="T12" s="21">
        <f>T13+T14+T15+T16</f>
        <v>0</v>
      </c>
      <c r="U12" s="21"/>
      <c r="V12" s="21">
        <f>V13+V14+V15+V16</f>
        <v>0</v>
      </c>
      <c r="W12" s="21"/>
      <c r="X12" s="21">
        <f>X13+X14+X15+X16</f>
        <v>0</v>
      </c>
      <c r="Y12" s="21"/>
      <c r="Z12" s="21">
        <f>Z13+Z14+Z15+Z16</f>
        <v>0</v>
      </c>
      <c r="AA12" s="21"/>
      <c r="AB12" s="21">
        <f>AB13+AB14+AB15+AB16</f>
        <v>1000</v>
      </c>
      <c r="AC12" s="21"/>
      <c r="AD12" s="21">
        <f>AD13+AD14+AD15+AD16</f>
        <v>0</v>
      </c>
      <c r="AE12" s="21"/>
      <c r="AF12" s="25"/>
      <c r="AG12" s="26"/>
      <c r="AH12" s="27"/>
    </row>
    <row r="13" spans="1:34" x14ac:dyDescent="0.35">
      <c r="A13" s="30" t="s">
        <v>27</v>
      </c>
      <c r="B13" s="31">
        <f>H13+J13+L13+N13+P13+R13+T13+V13+X13+Z13+AB13+AD13</f>
        <v>0</v>
      </c>
      <c r="C13" s="32">
        <f>H13+J13</f>
        <v>0</v>
      </c>
      <c r="D13" s="32">
        <f>I13</f>
        <v>0</v>
      </c>
      <c r="E13" s="31">
        <v>0</v>
      </c>
      <c r="F13" s="33">
        <v>0</v>
      </c>
      <c r="G13" s="31">
        <v>0</v>
      </c>
      <c r="H13" s="31">
        <f>H19+H25</f>
        <v>0</v>
      </c>
      <c r="I13" s="31">
        <f t="shared" ref="I13:AE16" si="3">I19+I25</f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3"/>
        <v>0</v>
      </c>
      <c r="T13" s="31">
        <f t="shared" si="3"/>
        <v>0</v>
      </c>
      <c r="U13" s="31">
        <f t="shared" si="3"/>
        <v>0</v>
      </c>
      <c r="V13" s="31">
        <f t="shared" si="3"/>
        <v>0</v>
      </c>
      <c r="W13" s="31">
        <f t="shared" si="3"/>
        <v>0</v>
      </c>
      <c r="X13" s="31">
        <f t="shared" si="3"/>
        <v>0</v>
      </c>
      <c r="Y13" s="31">
        <f t="shared" si="3"/>
        <v>0</v>
      </c>
      <c r="Z13" s="31">
        <f t="shared" si="3"/>
        <v>0</v>
      </c>
      <c r="AA13" s="31">
        <f t="shared" si="3"/>
        <v>0</v>
      </c>
      <c r="AB13" s="31">
        <f t="shared" si="3"/>
        <v>0</v>
      </c>
      <c r="AC13" s="31">
        <f t="shared" si="3"/>
        <v>0</v>
      </c>
      <c r="AD13" s="31">
        <f t="shared" si="3"/>
        <v>0</v>
      </c>
      <c r="AE13" s="31">
        <f t="shared" si="3"/>
        <v>0</v>
      </c>
      <c r="AF13" s="34"/>
      <c r="AG13" s="26"/>
      <c r="AH13" s="27"/>
    </row>
    <row r="14" spans="1:34" x14ac:dyDescent="0.35">
      <c r="A14" s="30" t="s">
        <v>28</v>
      </c>
      <c r="B14" s="31">
        <f>H14+J14+L14+N14+P14+R14+T14+V14+X14+Z14+AB14+AD14</f>
        <v>0</v>
      </c>
      <c r="C14" s="32">
        <f>H14+J14</f>
        <v>0</v>
      </c>
      <c r="D14" s="32">
        <f>I14</f>
        <v>0</v>
      </c>
      <c r="E14" s="31">
        <v>0</v>
      </c>
      <c r="F14" s="33">
        <v>0</v>
      </c>
      <c r="G14" s="31">
        <v>0</v>
      </c>
      <c r="H14" s="31">
        <f>H20+H26</f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31">
        <f t="shared" si="3"/>
        <v>0</v>
      </c>
      <c r="P14" s="31">
        <f t="shared" si="3"/>
        <v>0</v>
      </c>
      <c r="Q14" s="31">
        <f t="shared" si="3"/>
        <v>0</v>
      </c>
      <c r="R14" s="31">
        <f t="shared" si="3"/>
        <v>0</v>
      </c>
      <c r="S14" s="31">
        <f t="shared" si="3"/>
        <v>0</v>
      </c>
      <c r="T14" s="31">
        <f t="shared" si="3"/>
        <v>0</v>
      </c>
      <c r="U14" s="31">
        <f t="shared" si="3"/>
        <v>0</v>
      </c>
      <c r="V14" s="31">
        <f t="shared" si="3"/>
        <v>0</v>
      </c>
      <c r="W14" s="31">
        <f t="shared" si="3"/>
        <v>0</v>
      </c>
      <c r="X14" s="31">
        <f t="shared" si="3"/>
        <v>0</v>
      </c>
      <c r="Y14" s="31">
        <f t="shared" si="3"/>
        <v>0</v>
      </c>
      <c r="Z14" s="31">
        <f t="shared" si="3"/>
        <v>0</v>
      </c>
      <c r="AA14" s="31">
        <f t="shared" si="3"/>
        <v>0</v>
      </c>
      <c r="AB14" s="31">
        <f t="shared" si="3"/>
        <v>0</v>
      </c>
      <c r="AC14" s="31">
        <f t="shared" si="3"/>
        <v>0</v>
      </c>
      <c r="AD14" s="31">
        <f t="shared" si="3"/>
        <v>0</v>
      </c>
      <c r="AE14" s="31">
        <f t="shared" si="3"/>
        <v>0</v>
      </c>
      <c r="AF14" s="34"/>
      <c r="AG14" s="26"/>
      <c r="AH14" s="27"/>
    </row>
    <row r="15" spans="1:34" x14ac:dyDescent="0.35">
      <c r="A15" s="30" t="s">
        <v>29</v>
      </c>
      <c r="B15" s="31">
        <f>H15+J15+L15+N15+P15+R15+T15+V15+X15+Z15+AB15+AD15</f>
        <v>6362.5</v>
      </c>
      <c r="C15" s="32">
        <f>C21+C27</f>
        <v>5362.5</v>
      </c>
      <c r="D15" s="32">
        <f>I15</f>
        <v>5362.5</v>
      </c>
      <c r="E15" s="33">
        <f>I15</f>
        <v>5362.5</v>
      </c>
      <c r="F15" s="33">
        <f>F24</f>
        <v>100</v>
      </c>
      <c r="G15" s="33">
        <f>G24</f>
        <v>100</v>
      </c>
      <c r="H15" s="31">
        <f t="shared" ref="H15:H16" si="4">H21+H27</f>
        <v>5362.5</v>
      </c>
      <c r="I15" s="31">
        <v>5362.5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1">
        <f t="shared" si="3"/>
        <v>0</v>
      </c>
      <c r="P15" s="31">
        <f t="shared" si="3"/>
        <v>0</v>
      </c>
      <c r="Q15" s="31">
        <f t="shared" si="3"/>
        <v>0</v>
      </c>
      <c r="R15" s="31">
        <f t="shared" si="3"/>
        <v>0</v>
      </c>
      <c r="S15" s="31">
        <f t="shared" si="3"/>
        <v>0</v>
      </c>
      <c r="T15" s="31">
        <f t="shared" si="3"/>
        <v>0</v>
      </c>
      <c r="U15" s="31">
        <f t="shared" si="3"/>
        <v>0</v>
      </c>
      <c r="V15" s="31">
        <f t="shared" si="3"/>
        <v>0</v>
      </c>
      <c r="W15" s="31">
        <f t="shared" si="3"/>
        <v>0</v>
      </c>
      <c r="X15" s="31">
        <f t="shared" si="3"/>
        <v>0</v>
      </c>
      <c r="Y15" s="31">
        <f t="shared" si="3"/>
        <v>0</v>
      </c>
      <c r="Z15" s="31">
        <f t="shared" si="3"/>
        <v>0</v>
      </c>
      <c r="AA15" s="31">
        <f t="shared" si="3"/>
        <v>0</v>
      </c>
      <c r="AB15" s="31">
        <f t="shared" si="3"/>
        <v>1000</v>
      </c>
      <c r="AC15" s="31">
        <f>AC21+AC27</f>
        <v>0</v>
      </c>
      <c r="AD15" s="31">
        <f t="shared" si="3"/>
        <v>0</v>
      </c>
      <c r="AE15" s="31">
        <f t="shared" si="3"/>
        <v>0</v>
      </c>
      <c r="AF15" s="34"/>
      <c r="AG15" s="26"/>
      <c r="AH15" s="27"/>
    </row>
    <row r="16" spans="1:34" x14ac:dyDescent="0.35">
      <c r="A16" s="30" t="s">
        <v>30</v>
      </c>
      <c r="B16" s="31">
        <f>H16+J16+L16+N16+P16+R16+T16+V16+X16+Z16+AB16+AD16</f>
        <v>0</v>
      </c>
      <c r="C16" s="32">
        <f>H16+J16</f>
        <v>0</v>
      </c>
      <c r="D16" s="32">
        <f>I16</f>
        <v>0</v>
      </c>
      <c r="E16" s="31">
        <v>0</v>
      </c>
      <c r="F16" s="33">
        <v>0</v>
      </c>
      <c r="G16" s="31">
        <v>0</v>
      </c>
      <c r="H16" s="31">
        <f t="shared" si="4"/>
        <v>0</v>
      </c>
      <c r="I16" s="31">
        <f t="shared" si="3"/>
        <v>0</v>
      </c>
      <c r="J16" s="31">
        <f t="shared" si="3"/>
        <v>0</v>
      </c>
      <c r="K16" s="31">
        <f t="shared" si="3"/>
        <v>0</v>
      </c>
      <c r="L16" s="31">
        <f t="shared" si="3"/>
        <v>0</v>
      </c>
      <c r="M16" s="31">
        <f t="shared" si="3"/>
        <v>0</v>
      </c>
      <c r="N16" s="31">
        <f t="shared" si="3"/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1">
        <f t="shared" si="3"/>
        <v>0</v>
      </c>
      <c r="U16" s="31">
        <f t="shared" si="3"/>
        <v>0</v>
      </c>
      <c r="V16" s="31">
        <f t="shared" si="3"/>
        <v>0</v>
      </c>
      <c r="W16" s="31">
        <f t="shared" si="3"/>
        <v>0</v>
      </c>
      <c r="X16" s="31">
        <f t="shared" si="3"/>
        <v>0</v>
      </c>
      <c r="Y16" s="31">
        <f t="shared" si="3"/>
        <v>0</v>
      </c>
      <c r="Z16" s="31">
        <f t="shared" si="3"/>
        <v>0</v>
      </c>
      <c r="AA16" s="31">
        <f t="shared" si="3"/>
        <v>0</v>
      </c>
      <c r="AB16" s="31">
        <f t="shared" si="3"/>
        <v>0</v>
      </c>
      <c r="AC16" s="31">
        <f t="shared" si="3"/>
        <v>0</v>
      </c>
      <c r="AD16" s="31">
        <f t="shared" si="3"/>
        <v>0</v>
      </c>
      <c r="AE16" s="31">
        <f t="shared" si="3"/>
        <v>0</v>
      </c>
      <c r="AF16" s="34"/>
      <c r="AG16" s="26"/>
      <c r="AH16" s="27"/>
    </row>
    <row r="17" spans="1:34" ht="55.95" customHeight="1" x14ac:dyDescent="0.35">
      <c r="A17" s="35" t="s">
        <v>31</v>
      </c>
      <c r="B17" s="36"/>
      <c r="C17" s="36"/>
      <c r="D17" s="36"/>
      <c r="E17" s="37"/>
      <c r="F17" s="38"/>
      <c r="G17" s="38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  <c r="V17" s="36"/>
      <c r="W17" s="37"/>
      <c r="X17" s="36"/>
      <c r="Y17" s="37"/>
      <c r="Z17" s="36"/>
      <c r="AA17" s="37"/>
      <c r="AB17" s="36"/>
      <c r="AC17" s="37"/>
      <c r="AD17" s="36"/>
      <c r="AE17" s="39"/>
      <c r="AF17" s="40"/>
      <c r="AG17" s="26"/>
      <c r="AH17" s="27"/>
    </row>
    <row r="18" spans="1:34" s="29" customFormat="1" ht="42.6" customHeight="1" x14ac:dyDescent="0.35">
      <c r="A18" s="41" t="s">
        <v>26</v>
      </c>
      <c r="B18" s="42">
        <f>B19+B20+B21+B22</f>
        <v>1000</v>
      </c>
      <c r="C18" s="42">
        <f>C19+C20+C21+C22</f>
        <v>0</v>
      </c>
      <c r="D18" s="42">
        <f>D19+D20+D21+D22</f>
        <v>0</v>
      </c>
      <c r="E18" s="42">
        <f>E19+E20+E21+E22</f>
        <v>0</v>
      </c>
      <c r="F18" s="43">
        <f t="shared" ref="F18:F22" si="5">IFERROR(E18/B18*100,0)</f>
        <v>0</v>
      </c>
      <c r="G18" s="43">
        <f t="shared" ref="G18:G22" si="6">IFERROR(E18/C18*100,0)</f>
        <v>0</v>
      </c>
      <c r="H18" s="42">
        <f>H19+H20+H21+H22</f>
        <v>0</v>
      </c>
      <c r="I18" s="42">
        <f>I19+I20+I21+I22</f>
        <v>0</v>
      </c>
      <c r="J18" s="42">
        <f>J19+J20+J21+J22</f>
        <v>0</v>
      </c>
      <c r="K18" s="42">
        <v>0</v>
      </c>
      <c r="L18" s="42">
        <f>L19+L20+L21+L22</f>
        <v>0</v>
      </c>
      <c r="M18" s="42">
        <f>M19</f>
        <v>0</v>
      </c>
      <c r="N18" s="42">
        <f>N19+N20+N21+N22</f>
        <v>0</v>
      </c>
      <c r="O18" s="42"/>
      <c r="P18" s="42">
        <f>P19+P20+P21+P22</f>
        <v>0</v>
      </c>
      <c r="Q18" s="42"/>
      <c r="R18" s="42">
        <f>R19+R20+R21+R22</f>
        <v>0</v>
      </c>
      <c r="S18" s="42"/>
      <c r="T18" s="42">
        <f>T19+T20+T21+T22</f>
        <v>0</v>
      </c>
      <c r="U18" s="42"/>
      <c r="V18" s="42">
        <f>V19+V20+V21+V22</f>
        <v>0</v>
      </c>
      <c r="W18" s="42"/>
      <c r="X18" s="42">
        <f>X19+X20+X21+X22</f>
        <v>0</v>
      </c>
      <c r="Y18" s="42"/>
      <c r="Z18" s="42">
        <f>Z19+Z20+Z21+Z22</f>
        <v>0</v>
      </c>
      <c r="AA18" s="42"/>
      <c r="AB18" s="42">
        <f>AB19+AB20+AB21+AB22</f>
        <v>1000</v>
      </c>
      <c r="AC18" s="42"/>
      <c r="AD18" s="42">
        <f>AD19+AD20+AD21+AD22</f>
        <v>0</v>
      </c>
      <c r="AE18" s="42"/>
      <c r="AF18" s="44" t="s">
        <v>32</v>
      </c>
      <c r="AG18" s="26"/>
      <c r="AH18" s="27"/>
    </row>
    <row r="19" spans="1:34" x14ac:dyDescent="0.35">
      <c r="A19" s="45" t="s">
        <v>27</v>
      </c>
      <c r="B19" s="36">
        <f>H19+J19+L19+N19+P19+R19+T19+V19+X19+Z19+AB19+AD19</f>
        <v>0</v>
      </c>
      <c r="C19" s="36">
        <f>H19+J19</f>
        <v>0</v>
      </c>
      <c r="D19" s="36">
        <f t="shared" ref="D19:D20" si="7">E19</f>
        <v>0</v>
      </c>
      <c r="E19" s="36">
        <v>0</v>
      </c>
      <c r="F19" s="38">
        <f t="shared" si="5"/>
        <v>0</v>
      </c>
      <c r="G19" s="38">
        <f t="shared" si="6"/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40"/>
      <c r="AG19" s="26"/>
      <c r="AH19" s="27"/>
    </row>
    <row r="20" spans="1:34" x14ac:dyDescent="0.35">
      <c r="A20" s="45" t="s">
        <v>28</v>
      </c>
      <c r="B20" s="36">
        <f>H20+J20+L20+N20+P20+R20+T20+V20+X20+Z20+AB20+AD20</f>
        <v>0</v>
      </c>
      <c r="C20" s="36">
        <f>H20+J20</f>
        <v>0</v>
      </c>
      <c r="D20" s="36">
        <f t="shared" si="7"/>
        <v>0</v>
      </c>
      <c r="E20" s="36">
        <v>0</v>
      </c>
      <c r="F20" s="38">
        <f t="shared" si="5"/>
        <v>0</v>
      </c>
      <c r="G20" s="38">
        <f t="shared" si="6"/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40"/>
      <c r="AG20" s="26"/>
      <c r="AH20" s="27"/>
    </row>
    <row r="21" spans="1:34" s="53" customFormat="1" x14ac:dyDescent="0.35">
      <c r="A21" s="46" t="s">
        <v>29</v>
      </c>
      <c r="B21" s="47">
        <f>H21+J21+L21+N21+P21+R21+T21+V21+X21+Z21+AB21+AD21</f>
        <v>1000</v>
      </c>
      <c r="C21" s="47">
        <f>H21+J21</f>
        <v>0</v>
      </c>
      <c r="D21" s="48">
        <f>E21</f>
        <v>0</v>
      </c>
      <c r="E21" s="49">
        <v>0</v>
      </c>
      <c r="F21" s="47">
        <f t="shared" si="5"/>
        <v>0</v>
      </c>
      <c r="G21" s="47">
        <f t="shared" si="6"/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>
        <v>1000</v>
      </c>
      <c r="AC21" s="47"/>
      <c r="AD21" s="47"/>
      <c r="AE21" s="47"/>
      <c r="AF21" s="50"/>
      <c r="AG21" s="51"/>
      <c r="AH21" s="52"/>
    </row>
    <row r="22" spans="1:34" x14ac:dyDescent="0.35">
      <c r="A22" s="45" t="s">
        <v>30</v>
      </c>
      <c r="B22" s="36">
        <f>H22+J22+L22+N22+P22+R22+T22+V22+X22+Z22+AB22+AD22</f>
        <v>0</v>
      </c>
      <c r="C22" s="36">
        <f>H22</f>
        <v>0</v>
      </c>
      <c r="D22" s="36">
        <f t="shared" ref="D22" si="8">E22</f>
        <v>0</v>
      </c>
      <c r="E22" s="36">
        <v>0</v>
      </c>
      <c r="F22" s="38">
        <f t="shared" si="5"/>
        <v>0</v>
      </c>
      <c r="G22" s="38">
        <f t="shared" si="6"/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0"/>
      <c r="AG22" s="26"/>
      <c r="AH22" s="27"/>
    </row>
    <row r="23" spans="1:34" ht="390" customHeight="1" x14ac:dyDescent="0.35">
      <c r="A23" s="35" t="s">
        <v>33</v>
      </c>
      <c r="B23" s="36"/>
      <c r="C23" s="36"/>
      <c r="D23" s="36"/>
      <c r="E23" s="37"/>
      <c r="F23" s="38"/>
      <c r="G23" s="38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36"/>
      <c r="W23" s="37"/>
      <c r="X23" s="36"/>
      <c r="Y23" s="37"/>
      <c r="Z23" s="36"/>
      <c r="AA23" s="37"/>
      <c r="AB23" s="36"/>
      <c r="AC23" s="37"/>
      <c r="AD23" s="36"/>
      <c r="AE23" s="39"/>
      <c r="AF23" s="54" t="s">
        <v>34</v>
      </c>
      <c r="AG23" s="26"/>
      <c r="AH23" s="27"/>
    </row>
    <row r="24" spans="1:34" s="57" customFormat="1" x14ac:dyDescent="0.35">
      <c r="A24" s="55" t="s">
        <v>26</v>
      </c>
      <c r="B24" s="56">
        <f>B25+B26+B27+B28</f>
        <v>5362.5</v>
      </c>
      <c r="C24" s="56">
        <f>C25+C26+C27+C28</f>
        <v>5362.5</v>
      </c>
      <c r="D24" s="56">
        <f>D25+D26+D27+D28</f>
        <v>5362.5</v>
      </c>
      <c r="E24" s="56">
        <f>E25+E26+E27+E28</f>
        <v>5362.5</v>
      </c>
      <c r="F24" s="56">
        <f>F25+F26+F27+F28</f>
        <v>100</v>
      </c>
      <c r="G24" s="56">
        <f>E24/C24*100</f>
        <v>100</v>
      </c>
      <c r="H24" s="56">
        <f>H25+H26+H27+H28</f>
        <v>5362.5</v>
      </c>
      <c r="I24" s="56">
        <f>I25+I26+I27+I28</f>
        <v>5362.5</v>
      </c>
      <c r="J24" s="56">
        <f>J25+J26+J27+J28</f>
        <v>0</v>
      </c>
      <c r="K24" s="56">
        <f>K25+K26+K27+K28</f>
        <v>0</v>
      </c>
      <c r="L24" s="56">
        <f>L25+L26+L27+L28</f>
        <v>0</v>
      </c>
      <c r="M24" s="56">
        <f>M25</f>
        <v>0</v>
      </c>
      <c r="N24" s="56">
        <f>N25+N26+N27+N28</f>
        <v>0</v>
      </c>
      <c r="O24" s="56"/>
      <c r="P24" s="56">
        <f>P25+P26+P27+P28</f>
        <v>0</v>
      </c>
      <c r="Q24" s="56"/>
      <c r="R24" s="56">
        <f>R25+R26+R27+R28</f>
        <v>0</v>
      </c>
      <c r="S24" s="56"/>
      <c r="T24" s="56">
        <f>T25+T26+T27+T28</f>
        <v>0</v>
      </c>
      <c r="U24" s="56"/>
      <c r="V24" s="56">
        <f>V25+V26+V27+V28</f>
        <v>0</v>
      </c>
      <c r="W24" s="56"/>
      <c r="X24" s="56">
        <f>X25+X26+X27+X28</f>
        <v>0</v>
      </c>
      <c r="Y24" s="56"/>
      <c r="Z24" s="56">
        <f>Z25+Z26+Z27+Z28</f>
        <v>0</v>
      </c>
      <c r="AA24" s="56"/>
      <c r="AB24" s="56">
        <f>AB25+AB26+AB27+AB28</f>
        <v>0</v>
      </c>
      <c r="AC24" s="56"/>
      <c r="AD24" s="56">
        <f>AD25+AD26+AD27+AD28</f>
        <v>0</v>
      </c>
      <c r="AE24" s="56"/>
      <c r="AF24" s="50"/>
      <c r="AG24" s="51"/>
      <c r="AH24" s="52"/>
    </row>
    <row r="25" spans="1:34" x14ac:dyDescent="0.35">
      <c r="A25" s="45" t="s">
        <v>27</v>
      </c>
      <c r="B25" s="36">
        <f>H25+J25+L25+N25+P25+R25+T25+V25+X25+Z25+AB25+AD25</f>
        <v>0</v>
      </c>
      <c r="C25" s="36">
        <f>H25+J25</f>
        <v>0</v>
      </c>
      <c r="D25" s="36">
        <f t="shared" ref="D25:D26" si="9">E25</f>
        <v>0</v>
      </c>
      <c r="E25" s="36">
        <v>0</v>
      </c>
      <c r="F25" s="38">
        <v>0</v>
      </c>
      <c r="G25" s="38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40" t="e">
        <f>-AF23</f>
        <v>#VALUE!</v>
      </c>
      <c r="AG25" s="26"/>
      <c r="AH25" s="27"/>
    </row>
    <row r="26" spans="1:34" x14ac:dyDescent="0.35">
      <c r="A26" s="45" t="s">
        <v>28</v>
      </c>
      <c r="B26" s="36">
        <f>H26+J26+L26+N26+P26+R26+T26+V26+X26+Z26+AB26+AD26</f>
        <v>0</v>
      </c>
      <c r="C26" s="36">
        <f>H26+J26</f>
        <v>0</v>
      </c>
      <c r="D26" s="36">
        <f t="shared" si="9"/>
        <v>0</v>
      </c>
      <c r="E26" s="36">
        <v>0</v>
      </c>
      <c r="F26" s="38">
        <v>0</v>
      </c>
      <c r="G26" s="38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40"/>
      <c r="AG26" s="26"/>
      <c r="AH26" s="27"/>
    </row>
    <row r="27" spans="1:34" s="53" customFormat="1" x14ac:dyDescent="0.35">
      <c r="A27" s="46" t="s">
        <v>29</v>
      </c>
      <c r="B27" s="47">
        <f>H27+J27+L27+N27+P27+R27+T27+V27+X27+Z27+AB27+AD27</f>
        <v>5362.5</v>
      </c>
      <c r="C27" s="47">
        <f>H27+J27+L27</f>
        <v>5362.5</v>
      </c>
      <c r="D27" s="48">
        <f>H27</f>
        <v>5362.5</v>
      </c>
      <c r="E27" s="49">
        <f>I27</f>
        <v>5362.5</v>
      </c>
      <c r="F27" s="47">
        <f>E27/B27*100</f>
        <v>100</v>
      </c>
      <c r="G27" s="47">
        <f>E27/C27*100</f>
        <v>100</v>
      </c>
      <c r="H27" s="47">
        <v>5362.5</v>
      </c>
      <c r="I27" s="47">
        <v>5362.5</v>
      </c>
      <c r="J27" s="47">
        <v>0</v>
      </c>
      <c r="K27" s="47">
        <v>0</v>
      </c>
      <c r="L27" s="47">
        <v>0</v>
      </c>
      <c r="M27" s="47">
        <v>0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50"/>
      <c r="AG27" s="51"/>
      <c r="AH27" s="52"/>
    </row>
    <row r="28" spans="1:34" x14ac:dyDescent="0.35">
      <c r="A28" s="45" t="s">
        <v>30</v>
      </c>
      <c r="B28" s="36">
        <f>H28+J28+L28+N28+P28+R28+T28+V28+X28+Z28+AB28+AD28</f>
        <v>0</v>
      </c>
      <c r="C28" s="36">
        <f>H28</f>
        <v>0</v>
      </c>
      <c r="D28" s="36">
        <f t="shared" ref="D28" si="10">E28</f>
        <v>0</v>
      </c>
      <c r="E28" s="36">
        <v>0</v>
      </c>
      <c r="F28" s="38">
        <v>0</v>
      </c>
      <c r="G28" s="38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40"/>
      <c r="AG28" s="26"/>
      <c r="AH28" s="27"/>
    </row>
    <row r="29" spans="1:34" s="19" customFormat="1" x14ac:dyDescent="0.35">
      <c r="A29" s="87" t="s">
        <v>35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26"/>
      <c r="AH29" s="58"/>
    </row>
    <row r="30" spans="1:34" s="19" customFormat="1" x14ac:dyDescent="0.35">
      <c r="A30" s="87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9"/>
      <c r="AG30" s="26"/>
      <c r="AH30" s="58"/>
    </row>
    <row r="31" spans="1:34" ht="61.95" customHeight="1" x14ac:dyDescent="0.35">
      <c r="A31" s="59" t="s">
        <v>36</v>
      </c>
      <c r="B31" s="21">
        <f t="shared" ref="B31:H31" si="11">B32</f>
        <v>1024</v>
      </c>
      <c r="C31" s="22">
        <f t="shared" si="11"/>
        <v>0</v>
      </c>
      <c r="D31" s="22">
        <f t="shared" si="11"/>
        <v>0</v>
      </c>
      <c r="E31" s="23">
        <f>E32</f>
        <v>0</v>
      </c>
      <c r="F31" s="22">
        <f t="shared" si="11"/>
        <v>0</v>
      </c>
      <c r="G31" s="22">
        <f t="shared" si="11"/>
        <v>0</v>
      </c>
      <c r="H31" s="21">
        <f t="shared" si="11"/>
        <v>0</v>
      </c>
      <c r="I31" s="23">
        <f>I32</f>
        <v>0</v>
      </c>
      <c r="J31" s="21">
        <f>J32</f>
        <v>0</v>
      </c>
      <c r="K31" s="23">
        <v>0</v>
      </c>
      <c r="L31" s="21">
        <f>L32</f>
        <v>0</v>
      </c>
      <c r="M31" s="23">
        <f>M32</f>
        <v>0</v>
      </c>
      <c r="N31" s="21">
        <f>N32</f>
        <v>0</v>
      </c>
      <c r="O31" s="23"/>
      <c r="P31" s="21">
        <f>P32</f>
        <v>0</v>
      </c>
      <c r="Q31" s="23"/>
      <c r="R31" s="21">
        <f>R32</f>
        <v>0</v>
      </c>
      <c r="S31" s="23"/>
      <c r="T31" s="21">
        <f>T32</f>
        <v>0</v>
      </c>
      <c r="U31" s="23"/>
      <c r="V31" s="21">
        <f>V32</f>
        <v>0</v>
      </c>
      <c r="W31" s="23"/>
      <c r="X31" s="21">
        <f>X32</f>
        <v>924</v>
      </c>
      <c r="Y31" s="23"/>
      <c r="Z31" s="21">
        <f>Z32</f>
        <v>0</v>
      </c>
      <c r="AA31" s="23"/>
      <c r="AB31" s="21">
        <f>AB32</f>
        <v>0</v>
      </c>
      <c r="AC31" s="23"/>
      <c r="AD31" s="21">
        <f>AD32</f>
        <v>100</v>
      </c>
      <c r="AE31" s="24"/>
      <c r="AF31" s="25"/>
      <c r="AG31" s="26"/>
      <c r="AH31" s="27"/>
    </row>
    <row r="32" spans="1:34" s="29" customFormat="1" x14ac:dyDescent="0.35">
      <c r="A32" s="28" t="s">
        <v>26</v>
      </c>
      <c r="B32" s="21">
        <f>B33+B34+B35+B36</f>
        <v>1024</v>
      </c>
      <c r="C32" s="21">
        <f>C33+C34+C35+C36</f>
        <v>0</v>
      </c>
      <c r="D32" s="21">
        <f t="shared" ref="D32:J32" si="12">D33+D34+D35+D36</f>
        <v>0</v>
      </c>
      <c r="E32" s="21">
        <f>E33+E34+E35+E36</f>
        <v>0</v>
      </c>
      <c r="F32" s="21">
        <f t="shared" si="12"/>
        <v>0</v>
      </c>
      <c r="G32" s="21">
        <f t="shared" si="12"/>
        <v>0</v>
      </c>
      <c r="H32" s="21">
        <f t="shared" si="12"/>
        <v>0</v>
      </c>
      <c r="I32" s="21">
        <f t="shared" si="12"/>
        <v>0</v>
      </c>
      <c r="J32" s="21">
        <f t="shared" si="12"/>
        <v>0</v>
      </c>
      <c r="K32" s="21">
        <v>0</v>
      </c>
      <c r="L32" s="21">
        <f>L33+L34+L35+L36</f>
        <v>0</v>
      </c>
      <c r="M32" s="21">
        <f>M35</f>
        <v>0</v>
      </c>
      <c r="N32" s="21">
        <f>N33+N34+N35+N36</f>
        <v>0</v>
      </c>
      <c r="O32" s="21"/>
      <c r="P32" s="21">
        <f>P33+P34+P35+P36</f>
        <v>0</v>
      </c>
      <c r="Q32" s="21"/>
      <c r="R32" s="21">
        <f>R33+R34+R35+R36</f>
        <v>0</v>
      </c>
      <c r="S32" s="21"/>
      <c r="T32" s="21">
        <f>T33+T34+T35+T36</f>
        <v>0</v>
      </c>
      <c r="U32" s="21"/>
      <c r="V32" s="21">
        <f>V33+V34+V35+V36</f>
        <v>0</v>
      </c>
      <c r="W32" s="21"/>
      <c r="X32" s="21">
        <f>X33+X34+X35+X36</f>
        <v>924</v>
      </c>
      <c r="Y32" s="21"/>
      <c r="Z32" s="21">
        <f>Z33+Z34+Z35+Z36</f>
        <v>0</v>
      </c>
      <c r="AA32" s="21"/>
      <c r="AB32" s="21">
        <f>AB33+AB34+AB35+AB36</f>
        <v>0</v>
      </c>
      <c r="AC32" s="21"/>
      <c r="AD32" s="21">
        <f>AD33+AD34+AD35+AD36</f>
        <v>100</v>
      </c>
      <c r="AE32" s="21"/>
      <c r="AF32" s="25"/>
      <c r="AG32" s="26"/>
      <c r="AH32" s="27"/>
    </row>
    <row r="33" spans="1:34" x14ac:dyDescent="0.35">
      <c r="A33" s="30" t="s">
        <v>27</v>
      </c>
      <c r="B33" s="31">
        <f>H33+J33+L33+N33+P33+R33+T33+V33+X33+Z33+AB33+AD33</f>
        <v>0</v>
      </c>
      <c r="C33" s="32">
        <f>H33+J33</f>
        <v>0</v>
      </c>
      <c r="D33" s="31">
        <f>I33</f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4"/>
      <c r="AG33" s="26"/>
      <c r="AH33" s="27"/>
    </row>
    <row r="34" spans="1:34" x14ac:dyDescent="0.35">
      <c r="A34" s="30" t="s">
        <v>28</v>
      </c>
      <c r="B34" s="31">
        <f>H34+J34+L34+N34+P34+R34+T34+V34+X34+Z34+AB34+AD34</f>
        <v>0</v>
      </c>
      <c r="C34" s="32">
        <f>H34+J34</f>
        <v>0</v>
      </c>
      <c r="D34" s="31">
        <f>I34</f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4"/>
      <c r="AG34" s="26"/>
      <c r="AH34" s="27"/>
    </row>
    <row r="35" spans="1:34" x14ac:dyDescent="0.35">
      <c r="A35" s="30" t="s">
        <v>29</v>
      </c>
      <c r="B35" s="31">
        <f>H35+J35+L35+N35+P35+R35+T35+V35+X35+Z35+AB35+AD35</f>
        <v>1024</v>
      </c>
      <c r="C35" s="32">
        <f>H35+J35</f>
        <v>0</v>
      </c>
      <c r="D35" s="31">
        <f>I35</f>
        <v>0</v>
      </c>
      <c r="E35" s="33">
        <f>I35</f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>
        <v>924</v>
      </c>
      <c r="Y35" s="33"/>
      <c r="Z35" s="33"/>
      <c r="AA35" s="33"/>
      <c r="AB35" s="33"/>
      <c r="AC35" s="33"/>
      <c r="AD35" s="33">
        <v>100</v>
      </c>
      <c r="AE35" s="60"/>
      <c r="AF35" s="34"/>
      <c r="AG35" s="26"/>
      <c r="AH35" s="27"/>
    </row>
    <row r="36" spans="1:34" x14ac:dyDescent="0.35">
      <c r="A36" s="30" t="s">
        <v>30</v>
      </c>
      <c r="B36" s="31">
        <f>H36+J36+L36+N36+P36+R36+T36+V36+X36+Z36+AB36+AD36</f>
        <v>0</v>
      </c>
      <c r="C36" s="32">
        <f>H36+J36</f>
        <v>0</v>
      </c>
      <c r="D36" s="31">
        <f>I36</f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4"/>
      <c r="AG36" s="26"/>
      <c r="AH36" s="27"/>
    </row>
    <row r="37" spans="1:34" s="29" customFormat="1" ht="57.6" customHeight="1" x14ac:dyDescent="0.35">
      <c r="A37" s="59" t="s">
        <v>37</v>
      </c>
      <c r="B37" s="21">
        <f>B38</f>
        <v>0</v>
      </c>
      <c r="C37" s="22">
        <f>C38</f>
        <v>0</v>
      </c>
      <c r="D37" s="22">
        <f>D38</f>
        <v>0</v>
      </c>
      <c r="E37" s="21">
        <f>E38</f>
        <v>0</v>
      </c>
      <c r="F37" s="22">
        <f>F38</f>
        <v>0</v>
      </c>
      <c r="G37" s="23">
        <v>0</v>
      </c>
      <c r="H37" s="21">
        <f t="shared" ref="H37:N37" si="13">H38</f>
        <v>0</v>
      </c>
      <c r="I37" s="21">
        <f t="shared" si="13"/>
        <v>0</v>
      </c>
      <c r="J37" s="21">
        <f t="shared" si="13"/>
        <v>0</v>
      </c>
      <c r="K37" s="23">
        <f t="shared" si="13"/>
        <v>0</v>
      </c>
      <c r="L37" s="21">
        <f t="shared" si="13"/>
        <v>0</v>
      </c>
      <c r="M37" s="23">
        <f t="shared" si="13"/>
        <v>0</v>
      </c>
      <c r="N37" s="21">
        <f t="shared" si="13"/>
        <v>0</v>
      </c>
      <c r="O37" s="23"/>
      <c r="P37" s="21">
        <f>P38</f>
        <v>0</v>
      </c>
      <c r="Q37" s="23"/>
      <c r="R37" s="21">
        <f>R38</f>
        <v>0</v>
      </c>
      <c r="S37" s="23"/>
      <c r="T37" s="21">
        <f>T38</f>
        <v>0</v>
      </c>
      <c r="U37" s="23"/>
      <c r="V37" s="21">
        <f>V38</f>
        <v>0</v>
      </c>
      <c r="W37" s="23"/>
      <c r="X37" s="21">
        <f>X38</f>
        <v>0</v>
      </c>
      <c r="Y37" s="23"/>
      <c r="Z37" s="21">
        <f>Z38</f>
        <v>0</v>
      </c>
      <c r="AA37" s="23"/>
      <c r="AB37" s="21">
        <f>AB38</f>
        <v>0</v>
      </c>
      <c r="AC37" s="23"/>
      <c r="AD37" s="21">
        <f>AD38</f>
        <v>0</v>
      </c>
      <c r="AE37" s="24"/>
      <c r="AF37" s="25"/>
      <c r="AG37" s="26"/>
      <c r="AH37" s="27"/>
    </row>
    <row r="38" spans="1:34" s="29" customFormat="1" ht="24" x14ac:dyDescent="0.35">
      <c r="A38" s="28" t="s">
        <v>26</v>
      </c>
      <c r="B38" s="21">
        <f t="shared" ref="B38:K38" si="14">B39+B40+B41+B42</f>
        <v>0</v>
      </c>
      <c r="C38" s="21">
        <f t="shared" si="14"/>
        <v>0</v>
      </c>
      <c r="D38" s="21">
        <f t="shared" si="14"/>
        <v>0</v>
      </c>
      <c r="E38" s="21">
        <f>E39+E40+E41+E42</f>
        <v>0</v>
      </c>
      <c r="F38" s="21">
        <f t="shared" si="14"/>
        <v>0</v>
      </c>
      <c r="G38" s="21">
        <f t="shared" si="14"/>
        <v>0</v>
      </c>
      <c r="H38" s="21">
        <f t="shared" si="14"/>
        <v>0</v>
      </c>
      <c r="I38" s="21">
        <f t="shared" si="14"/>
        <v>0</v>
      </c>
      <c r="J38" s="21">
        <f t="shared" si="14"/>
        <v>0</v>
      </c>
      <c r="K38" s="21">
        <f t="shared" si="14"/>
        <v>0</v>
      </c>
      <c r="L38" s="21">
        <f>L39+L40+L41+L42</f>
        <v>0</v>
      </c>
      <c r="M38" s="21">
        <f>M41</f>
        <v>0</v>
      </c>
      <c r="N38" s="21">
        <f>N39+N40+N41+N42</f>
        <v>0</v>
      </c>
      <c r="O38" s="21"/>
      <c r="P38" s="21">
        <f>P39+P40+P41+P42</f>
        <v>0</v>
      </c>
      <c r="Q38" s="21"/>
      <c r="R38" s="21">
        <f>R39+R40+R41+R42</f>
        <v>0</v>
      </c>
      <c r="S38" s="21"/>
      <c r="T38" s="21">
        <f>T39+T40+T41+T42</f>
        <v>0</v>
      </c>
      <c r="U38" s="21"/>
      <c r="V38" s="21">
        <f>V39+V40+V41+V42</f>
        <v>0</v>
      </c>
      <c r="W38" s="21"/>
      <c r="X38" s="21">
        <f>X39+X40+X41+X42</f>
        <v>0</v>
      </c>
      <c r="Y38" s="21"/>
      <c r="Z38" s="21">
        <f>Z39+Z40+Z41+Z42</f>
        <v>0</v>
      </c>
      <c r="AA38" s="21"/>
      <c r="AB38" s="21">
        <f>AB39+AB40+AB41+AB42</f>
        <v>0</v>
      </c>
      <c r="AC38" s="21"/>
      <c r="AD38" s="21">
        <f>AD39+AD40+AD41+AD42</f>
        <v>0</v>
      </c>
      <c r="AE38" s="21"/>
      <c r="AF38" s="34" t="s">
        <v>38</v>
      </c>
      <c r="AG38" s="26"/>
      <c r="AH38" s="27"/>
    </row>
    <row r="39" spans="1:34" x14ac:dyDescent="0.35">
      <c r="A39" s="30" t="s">
        <v>27</v>
      </c>
      <c r="B39" s="31">
        <f>H39+J39+L39+N39+P39+R39+T39+V39+X39+Z39+AB39+AD39</f>
        <v>0</v>
      </c>
      <c r="C39" s="31">
        <f>H39+J39</f>
        <v>0</v>
      </c>
      <c r="D39" s="61">
        <f>I39</f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34"/>
      <c r="AG39" s="26"/>
      <c r="AH39" s="27"/>
    </row>
    <row r="40" spans="1:34" x14ac:dyDescent="0.35">
      <c r="A40" s="30" t="s">
        <v>28</v>
      </c>
      <c r="B40" s="31">
        <f>H40+J40+L40+N40+P40+R40+T40+V40+X40+Z40+AB40+AD40</f>
        <v>0</v>
      </c>
      <c r="C40" s="31">
        <f>H40+J40</f>
        <v>0</v>
      </c>
      <c r="D40" s="61">
        <f>I40</f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34"/>
      <c r="AG40" s="26"/>
      <c r="AH40" s="27"/>
    </row>
    <row r="41" spans="1:34" x14ac:dyDescent="0.35">
      <c r="A41" s="30" t="s">
        <v>29</v>
      </c>
      <c r="B41" s="31">
        <f>H41+J41+L41+N41+P41+R41+T41+V41+X41+Z41+AB41+AD41</f>
        <v>0</v>
      </c>
      <c r="C41" s="31">
        <f>H41+J41</f>
        <v>0</v>
      </c>
      <c r="D41" s="61">
        <f>I41</f>
        <v>0</v>
      </c>
      <c r="E41" s="33">
        <f>I41</f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/>
      <c r="P41" s="33">
        <v>0</v>
      </c>
      <c r="Q41" s="33"/>
      <c r="R41" s="33">
        <v>0</v>
      </c>
      <c r="S41" s="33"/>
      <c r="T41" s="33">
        <v>0</v>
      </c>
      <c r="U41" s="33"/>
      <c r="V41" s="33">
        <v>0</v>
      </c>
      <c r="W41" s="33"/>
      <c r="X41" s="33">
        <v>0</v>
      </c>
      <c r="Y41" s="33"/>
      <c r="Z41" s="33">
        <v>0</v>
      </c>
      <c r="AA41" s="33"/>
      <c r="AB41" s="33">
        <v>0</v>
      </c>
      <c r="AC41" s="33"/>
      <c r="AD41" s="33">
        <v>0</v>
      </c>
      <c r="AE41" s="60"/>
      <c r="AF41" s="34"/>
      <c r="AG41" s="26"/>
      <c r="AH41" s="27"/>
    </row>
    <row r="42" spans="1:34" x14ac:dyDescent="0.35">
      <c r="A42" s="30" t="s">
        <v>30</v>
      </c>
      <c r="B42" s="31">
        <f>H42+J42+L42+N42+P42+R42+T42+V42+X42+Z42+AB42+AD42</f>
        <v>0</v>
      </c>
      <c r="C42" s="31">
        <f>H42+J42</f>
        <v>0</v>
      </c>
      <c r="D42" s="61">
        <f>I42</f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34"/>
      <c r="AG42" s="26"/>
      <c r="AH42" s="27"/>
    </row>
    <row r="43" spans="1:34" s="19" customFormat="1" x14ac:dyDescent="0.35">
      <c r="A43" s="87" t="s">
        <v>39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9"/>
      <c r="AG43" s="26"/>
      <c r="AH43" s="58"/>
    </row>
    <row r="44" spans="1:34" s="19" customFormat="1" x14ac:dyDescent="0.35">
      <c r="A44" s="87" t="s">
        <v>24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/>
      <c r="AG44" s="26"/>
      <c r="AH44" s="58"/>
    </row>
    <row r="45" spans="1:34" s="29" customFormat="1" ht="34.799999999999997" x14ac:dyDescent="0.35">
      <c r="A45" s="62" t="s">
        <v>40</v>
      </c>
      <c r="B45" s="21">
        <f t="shared" ref="B45:AD45" si="15">B46</f>
        <v>18282.501000000004</v>
      </c>
      <c r="C45" s="21">
        <f t="shared" si="15"/>
        <v>1291.4488099999999</v>
      </c>
      <c r="D45" s="21">
        <f t="shared" si="15"/>
        <v>3164.4669999999996</v>
      </c>
      <c r="E45" s="21">
        <f t="shared" si="15"/>
        <v>3164.4669999999996</v>
      </c>
      <c r="F45" s="23">
        <f t="shared" si="15"/>
        <v>3.0126622172754147</v>
      </c>
      <c r="G45" s="23">
        <f t="shared" si="15"/>
        <v>245.03232149015645</v>
      </c>
      <c r="H45" s="21">
        <f t="shared" si="15"/>
        <v>1291.4488099999999</v>
      </c>
      <c r="I45" s="21">
        <f t="shared" si="15"/>
        <v>550.79</v>
      </c>
      <c r="J45" s="21">
        <f t="shared" si="15"/>
        <v>1460.04962</v>
      </c>
      <c r="K45" s="21">
        <f>K46</f>
        <v>1213.0520000000001</v>
      </c>
      <c r="L45" s="21">
        <f t="shared" si="15"/>
        <v>1538.2255400000001</v>
      </c>
      <c r="M45" s="21"/>
      <c r="N45" s="21">
        <f t="shared" si="15"/>
        <v>1515.0150000000001</v>
      </c>
      <c r="O45" s="21"/>
      <c r="P45" s="21">
        <f t="shared" si="15"/>
        <v>1453.73128</v>
      </c>
      <c r="Q45" s="21"/>
      <c r="R45" s="21">
        <f t="shared" si="15"/>
        <v>1665.02</v>
      </c>
      <c r="S45" s="21"/>
      <c r="T45" s="21">
        <f t="shared" si="15"/>
        <v>1885.415</v>
      </c>
      <c r="U45" s="21"/>
      <c r="V45" s="21">
        <f t="shared" si="15"/>
        <v>1542.04</v>
      </c>
      <c r="W45" s="21"/>
      <c r="X45" s="21">
        <f t="shared" si="15"/>
        <v>1542.04</v>
      </c>
      <c r="Y45" s="21"/>
      <c r="Z45" s="21">
        <f t="shared" si="15"/>
        <v>1543.415</v>
      </c>
      <c r="AA45" s="21"/>
      <c r="AB45" s="21">
        <f t="shared" si="15"/>
        <v>1385.521</v>
      </c>
      <c r="AC45" s="21"/>
      <c r="AD45" s="21">
        <f t="shared" si="15"/>
        <v>1460.5797500000001</v>
      </c>
      <c r="AE45" s="21"/>
      <c r="AF45" s="63"/>
      <c r="AG45" s="26"/>
      <c r="AH45" s="27"/>
    </row>
    <row r="46" spans="1:34" s="29" customFormat="1" x14ac:dyDescent="0.35">
      <c r="A46" s="64" t="s">
        <v>26</v>
      </c>
      <c r="B46" s="21">
        <f t="shared" ref="B46:B50" si="16">H46+J46+L46+N46+P46+R46+T46+V46+X46+Z46+AB46+AD46</f>
        <v>18282.501000000004</v>
      </c>
      <c r="C46" s="21">
        <f>H46</f>
        <v>1291.4488099999999</v>
      </c>
      <c r="D46" s="21">
        <f t="shared" ref="D46:D50" si="17">E46</f>
        <v>3164.4669999999996</v>
      </c>
      <c r="E46" s="21">
        <f>E55+E61</f>
        <v>3164.4669999999996</v>
      </c>
      <c r="F46" s="21">
        <f>F47+F48+F49+F50</f>
        <v>3.0126622172754147</v>
      </c>
      <c r="G46" s="21">
        <f>E46/C46*100</f>
        <v>245.03232149015645</v>
      </c>
      <c r="H46" s="21">
        <f>H47+H48+H49+H50</f>
        <v>1291.4488099999999</v>
      </c>
      <c r="I46" s="21">
        <f>I47+I48+I49+I50</f>
        <v>550.79</v>
      </c>
      <c r="J46" s="21">
        <f t="shared" ref="J46:AD46" si="18">J47+J48+J49+J50</f>
        <v>1460.04962</v>
      </c>
      <c r="K46" s="21">
        <f>K47+K48+K49+K50</f>
        <v>1213.0520000000001</v>
      </c>
      <c r="L46" s="21">
        <f t="shared" si="18"/>
        <v>1538.2255400000001</v>
      </c>
      <c r="M46" s="21"/>
      <c r="N46" s="21">
        <f t="shared" si="18"/>
        <v>1515.0150000000001</v>
      </c>
      <c r="O46" s="21"/>
      <c r="P46" s="21">
        <f t="shared" si="18"/>
        <v>1453.73128</v>
      </c>
      <c r="Q46" s="21"/>
      <c r="R46" s="21">
        <f t="shared" si="18"/>
        <v>1665.02</v>
      </c>
      <c r="S46" s="21"/>
      <c r="T46" s="21">
        <f t="shared" si="18"/>
        <v>1885.415</v>
      </c>
      <c r="U46" s="21"/>
      <c r="V46" s="21">
        <f t="shared" si="18"/>
        <v>1542.04</v>
      </c>
      <c r="W46" s="21"/>
      <c r="X46" s="21">
        <f t="shared" si="18"/>
        <v>1542.04</v>
      </c>
      <c r="Y46" s="21"/>
      <c r="Z46" s="21">
        <f t="shared" si="18"/>
        <v>1543.415</v>
      </c>
      <c r="AA46" s="21"/>
      <c r="AB46" s="21">
        <f t="shared" si="18"/>
        <v>1385.521</v>
      </c>
      <c r="AC46" s="21"/>
      <c r="AD46" s="21">
        <f t="shared" si="18"/>
        <v>1460.5797500000001</v>
      </c>
      <c r="AE46" s="21"/>
      <c r="AF46" s="65"/>
      <c r="AG46" s="26"/>
      <c r="AH46" s="27"/>
    </row>
    <row r="47" spans="1:34" x14ac:dyDescent="0.35">
      <c r="A47" s="30" t="s">
        <v>27</v>
      </c>
      <c r="B47" s="31">
        <f t="shared" si="16"/>
        <v>0</v>
      </c>
      <c r="C47" s="31">
        <f t="shared" ref="C47:C50" si="19">H47+J47</f>
        <v>0</v>
      </c>
      <c r="D47" s="31">
        <f t="shared" si="17"/>
        <v>0</v>
      </c>
      <c r="E47" s="31">
        <v>0</v>
      </c>
      <c r="F47" s="31">
        <v>0</v>
      </c>
      <c r="G47" s="31">
        <v>0</v>
      </c>
      <c r="H47" s="31">
        <f>H53+H59</f>
        <v>0</v>
      </c>
      <c r="I47" s="31">
        <f t="shared" ref="I47:AE50" si="20">I53+I59</f>
        <v>0</v>
      </c>
      <c r="J47" s="31">
        <f t="shared" si="20"/>
        <v>0</v>
      </c>
      <c r="K47" s="31">
        <f t="shared" si="20"/>
        <v>0</v>
      </c>
      <c r="L47" s="31">
        <f t="shared" si="20"/>
        <v>0</v>
      </c>
      <c r="M47" s="31">
        <f t="shared" si="20"/>
        <v>0</v>
      </c>
      <c r="N47" s="31">
        <f t="shared" si="20"/>
        <v>0</v>
      </c>
      <c r="O47" s="31">
        <f t="shared" si="20"/>
        <v>0</v>
      </c>
      <c r="P47" s="31">
        <f t="shared" si="20"/>
        <v>0</v>
      </c>
      <c r="Q47" s="31">
        <f t="shared" si="20"/>
        <v>0</v>
      </c>
      <c r="R47" s="31">
        <f t="shared" si="20"/>
        <v>0</v>
      </c>
      <c r="S47" s="31">
        <f t="shared" si="20"/>
        <v>0</v>
      </c>
      <c r="T47" s="31">
        <f t="shared" si="20"/>
        <v>0</v>
      </c>
      <c r="U47" s="31">
        <f t="shared" si="20"/>
        <v>0</v>
      </c>
      <c r="V47" s="31">
        <f t="shared" si="20"/>
        <v>0</v>
      </c>
      <c r="W47" s="31">
        <f t="shared" si="20"/>
        <v>0</v>
      </c>
      <c r="X47" s="31">
        <f t="shared" si="20"/>
        <v>0</v>
      </c>
      <c r="Y47" s="31">
        <f t="shared" si="20"/>
        <v>0</v>
      </c>
      <c r="Z47" s="31">
        <f t="shared" si="20"/>
        <v>0</v>
      </c>
      <c r="AA47" s="31">
        <f t="shared" si="20"/>
        <v>0</v>
      </c>
      <c r="AB47" s="31">
        <f t="shared" si="20"/>
        <v>0</v>
      </c>
      <c r="AC47" s="31">
        <f t="shared" si="20"/>
        <v>0</v>
      </c>
      <c r="AD47" s="31">
        <f t="shared" si="20"/>
        <v>0</v>
      </c>
      <c r="AE47" s="31">
        <f t="shared" si="20"/>
        <v>0</v>
      </c>
      <c r="AF47" s="66"/>
      <c r="AG47" s="26"/>
      <c r="AH47" s="27"/>
    </row>
    <row r="48" spans="1:34" x14ac:dyDescent="0.35">
      <c r="A48" s="30" t="s">
        <v>28</v>
      </c>
      <c r="B48" s="31">
        <f t="shared" si="16"/>
        <v>0</v>
      </c>
      <c r="C48" s="31">
        <f t="shared" si="19"/>
        <v>0</v>
      </c>
      <c r="D48" s="31">
        <f t="shared" si="17"/>
        <v>0</v>
      </c>
      <c r="E48" s="31">
        <v>0</v>
      </c>
      <c r="F48" s="31">
        <v>0</v>
      </c>
      <c r="G48" s="31">
        <v>0</v>
      </c>
      <c r="H48" s="31">
        <f t="shared" ref="H48:W50" si="21">H54+H60</f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  <c r="O48" s="31">
        <f t="shared" si="21"/>
        <v>0</v>
      </c>
      <c r="P48" s="31">
        <f t="shared" si="21"/>
        <v>0</v>
      </c>
      <c r="Q48" s="31">
        <f t="shared" si="21"/>
        <v>0</v>
      </c>
      <c r="R48" s="31">
        <f t="shared" si="21"/>
        <v>0</v>
      </c>
      <c r="S48" s="31">
        <f t="shared" si="21"/>
        <v>0</v>
      </c>
      <c r="T48" s="31">
        <f t="shared" si="21"/>
        <v>0</v>
      </c>
      <c r="U48" s="31">
        <f t="shared" si="21"/>
        <v>0</v>
      </c>
      <c r="V48" s="31">
        <f t="shared" si="21"/>
        <v>0</v>
      </c>
      <c r="W48" s="31">
        <f t="shared" si="21"/>
        <v>0</v>
      </c>
      <c r="X48" s="31">
        <f t="shared" si="20"/>
        <v>0</v>
      </c>
      <c r="Y48" s="31">
        <f t="shared" si="20"/>
        <v>0</v>
      </c>
      <c r="Z48" s="31">
        <f t="shared" si="20"/>
        <v>0</v>
      </c>
      <c r="AA48" s="31">
        <f t="shared" si="20"/>
        <v>0</v>
      </c>
      <c r="AB48" s="31">
        <f t="shared" si="20"/>
        <v>0</v>
      </c>
      <c r="AC48" s="31">
        <f t="shared" si="20"/>
        <v>0</v>
      </c>
      <c r="AD48" s="31">
        <f t="shared" si="20"/>
        <v>0</v>
      </c>
      <c r="AE48" s="31">
        <f t="shared" si="20"/>
        <v>0</v>
      </c>
      <c r="AF48" s="66"/>
      <c r="AG48" s="26"/>
      <c r="AH48" s="27"/>
    </row>
    <row r="49" spans="1:35" x14ac:dyDescent="0.35">
      <c r="A49" s="30" t="s">
        <v>29</v>
      </c>
      <c r="B49" s="31">
        <f t="shared" si="16"/>
        <v>18282.501000000004</v>
      </c>
      <c r="C49" s="31">
        <f>C55+C61</f>
        <v>4289.72397</v>
      </c>
      <c r="D49" s="31">
        <f>E49</f>
        <v>550.79</v>
      </c>
      <c r="E49" s="31">
        <f>I49</f>
        <v>550.79</v>
      </c>
      <c r="F49" s="31">
        <f>E49/B49*100</f>
        <v>3.0126622172754147</v>
      </c>
      <c r="G49" s="31">
        <f>E49/C49*100</f>
        <v>12.839753882812182</v>
      </c>
      <c r="H49" s="31">
        <f t="shared" si="21"/>
        <v>1291.4488099999999</v>
      </c>
      <c r="I49" s="31">
        <f t="shared" si="20"/>
        <v>550.79</v>
      </c>
      <c r="J49" s="31">
        <f t="shared" si="20"/>
        <v>1460.04962</v>
      </c>
      <c r="K49" s="31">
        <f t="shared" si="20"/>
        <v>1213.0520000000001</v>
      </c>
      <c r="L49" s="31">
        <f t="shared" si="20"/>
        <v>1538.2255400000001</v>
      </c>
      <c r="M49" s="31">
        <f t="shared" si="20"/>
        <v>1400.625</v>
      </c>
      <c r="N49" s="31">
        <f t="shared" si="20"/>
        <v>1515.0150000000001</v>
      </c>
      <c r="O49" s="31">
        <f t="shared" si="20"/>
        <v>0</v>
      </c>
      <c r="P49" s="31">
        <f t="shared" si="20"/>
        <v>1453.73128</v>
      </c>
      <c r="Q49" s="31">
        <f t="shared" si="20"/>
        <v>0</v>
      </c>
      <c r="R49" s="31">
        <f t="shared" si="20"/>
        <v>1665.02</v>
      </c>
      <c r="S49" s="31">
        <f t="shared" si="20"/>
        <v>0</v>
      </c>
      <c r="T49" s="31">
        <f t="shared" si="20"/>
        <v>1885.415</v>
      </c>
      <c r="U49" s="31">
        <f t="shared" si="20"/>
        <v>0</v>
      </c>
      <c r="V49" s="31">
        <f t="shared" si="20"/>
        <v>1542.04</v>
      </c>
      <c r="W49" s="31">
        <f t="shared" si="20"/>
        <v>0</v>
      </c>
      <c r="X49" s="31">
        <f t="shared" si="20"/>
        <v>1542.04</v>
      </c>
      <c r="Y49" s="31">
        <f t="shared" si="20"/>
        <v>0</v>
      </c>
      <c r="Z49" s="31">
        <f t="shared" si="20"/>
        <v>1543.415</v>
      </c>
      <c r="AA49" s="31">
        <f t="shared" si="20"/>
        <v>0</v>
      </c>
      <c r="AB49" s="31">
        <f t="shared" si="20"/>
        <v>1385.521</v>
      </c>
      <c r="AC49" s="31">
        <f t="shared" si="20"/>
        <v>0</v>
      </c>
      <c r="AD49" s="31">
        <f t="shared" si="20"/>
        <v>1460.5797500000001</v>
      </c>
      <c r="AE49" s="31">
        <f t="shared" si="20"/>
        <v>0</v>
      </c>
      <c r="AF49" s="66"/>
      <c r="AG49" s="26"/>
      <c r="AH49" s="27"/>
    </row>
    <row r="50" spans="1:35" x14ac:dyDescent="0.35">
      <c r="A50" s="30" t="s">
        <v>30</v>
      </c>
      <c r="B50" s="31">
        <f t="shared" si="16"/>
        <v>0</v>
      </c>
      <c r="C50" s="31">
        <f t="shared" si="19"/>
        <v>0</v>
      </c>
      <c r="D50" s="31">
        <f t="shared" si="17"/>
        <v>0</v>
      </c>
      <c r="E50" s="31">
        <v>0</v>
      </c>
      <c r="F50" s="31">
        <v>0</v>
      </c>
      <c r="G50" s="31">
        <v>0</v>
      </c>
      <c r="H50" s="31">
        <f t="shared" si="21"/>
        <v>0</v>
      </c>
      <c r="I50" s="31">
        <f t="shared" si="20"/>
        <v>0</v>
      </c>
      <c r="J50" s="31">
        <f t="shared" si="20"/>
        <v>0</v>
      </c>
      <c r="K50" s="31">
        <f t="shared" si="20"/>
        <v>0</v>
      </c>
      <c r="L50" s="31">
        <f t="shared" si="20"/>
        <v>0</v>
      </c>
      <c r="M50" s="31">
        <f t="shared" si="20"/>
        <v>0</v>
      </c>
      <c r="N50" s="31">
        <f t="shared" si="20"/>
        <v>0</v>
      </c>
      <c r="O50" s="31">
        <f t="shared" si="20"/>
        <v>0</v>
      </c>
      <c r="P50" s="31">
        <f t="shared" si="20"/>
        <v>0</v>
      </c>
      <c r="Q50" s="31">
        <f t="shared" si="20"/>
        <v>0</v>
      </c>
      <c r="R50" s="31">
        <f t="shared" si="20"/>
        <v>0</v>
      </c>
      <c r="S50" s="31">
        <f t="shared" si="20"/>
        <v>0</v>
      </c>
      <c r="T50" s="31">
        <f t="shared" si="20"/>
        <v>0</v>
      </c>
      <c r="U50" s="31">
        <f t="shared" si="20"/>
        <v>0</v>
      </c>
      <c r="V50" s="31">
        <f t="shared" si="20"/>
        <v>0</v>
      </c>
      <c r="W50" s="31">
        <f t="shared" si="20"/>
        <v>0</v>
      </c>
      <c r="X50" s="31">
        <f t="shared" si="20"/>
        <v>0</v>
      </c>
      <c r="Y50" s="31">
        <f t="shared" si="20"/>
        <v>0</v>
      </c>
      <c r="Z50" s="31">
        <f t="shared" si="20"/>
        <v>0</v>
      </c>
      <c r="AA50" s="31">
        <f t="shared" si="20"/>
        <v>0</v>
      </c>
      <c r="AB50" s="31">
        <f t="shared" si="20"/>
        <v>0</v>
      </c>
      <c r="AC50" s="31">
        <f t="shared" si="20"/>
        <v>0</v>
      </c>
      <c r="AD50" s="31">
        <f t="shared" si="20"/>
        <v>0</v>
      </c>
      <c r="AE50" s="31">
        <f t="shared" si="20"/>
        <v>0</v>
      </c>
      <c r="AF50" s="66"/>
      <c r="AG50" s="26"/>
      <c r="AH50" s="27"/>
    </row>
    <row r="51" spans="1:35" ht="74.400000000000006" customHeight="1" x14ac:dyDescent="0.35">
      <c r="A51" s="67" t="s">
        <v>41</v>
      </c>
      <c r="B51" s="36">
        <f>B52</f>
        <v>1926.6000000000004</v>
      </c>
      <c r="C51" s="36">
        <f>C52</f>
        <v>493.84024999999997</v>
      </c>
      <c r="D51" s="36">
        <f>D52</f>
        <v>297.47700000000003</v>
      </c>
      <c r="E51" s="37">
        <f>E52</f>
        <v>297.47700000000003</v>
      </c>
      <c r="F51" s="38">
        <v>0</v>
      </c>
      <c r="G51" s="38">
        <v>0</v>
      </c>
      <c r="H51" s="36">
        <f t="shared" ref="H51:N51" si="22">H52</f>
        <v>70.140249999999995</v>
      </c>
      <c r="I51" s="37">
        <f t="shared" si="22"/>
        <v>70.14</v>
      </c>
      <c r="J51" s="36">
        <f t="shared" si="22"/>
        <v>279.5</v>
      </c>
      <c r="K51" s="37">
        <f t="shared" si="22"/>
        <v>82.662000000000006</v>
      </c>
      <c r="L51" s="36">
        <f t="shared" si="22"/>
        <v>144.19999999999999</v>
      </c>
      <c r="M51" s="37">
        <f t="shared" si="22"/>
        <v>144.67500000000001</v>
      </c>
      <c r="N51" s="36">
        <f t="shared" si="22"/>
        <v>144.19999999999999</v>
      </c>
      <c r="O51" s="37"/>
      <c r="P51" s="36">
        <f>P52</f>
        <v>144.19999999999999</v>
      </c>
      <c r="Q51" s="37"/>
      <c r="R51" s="36">
        <f>R52</f>
        <v>144.19999999999999</v>
      </c>
      <c r="S51" s="37"/>
      <c r="T51" s="36">
        <f>T52</f>
        <v>144.19999999999999</v>
      </c>
      <c r="U51" s="37"/>
      <c r="V51" s="36">
        <f>V52</f>
        <v>144.19999999999999</v>
      </c>
      <c r="W51" s="37"/>
      <c r="X51" s="36">
        <f>X52</f>
        <v>144.19999999999999</v>
      </c>
      <c r="Y51" s="37"/>
      <c r="Z51" s="36">
        <f>Z52</f>
        <v>144.19999999999999</v>
      </c>
      <c r="AA51" s="37"/>
      <c r="AB51" s="36">
        <f>AB52</f>
        <v>144.19999999999999</v>
      </c>
      <c r="AC51" s="37"/>
      <c r="AD51" s="36">
        <f>AD52</f>
        <v>279.15974999999997</v>
      </c>
      <c r="AE51" s="39"/>
      <c r="AF51" s="68" t="s">
        <v>42</v>
      </c>
      <c r="AG51" s="26"/>
      <c r="AH51" s="27"/>
    </row>
    <row r="52" spans="1:35" s="57" customFormat="1" x14ac:dyDescent="0.35">
      <c r="A52" s="55" t="s">
        <v>26</v>
      </c>
      <c r="B52" s="56">
        <f>B53+B54+B55+B56</f>
        <v>1926.6000000000004</v>
      </c>
      <c r="C52" s="56">
        <f>C53+C54+C55+C56</f>
        <v>493.84024999999997</v>
      </c>
      <c r="D52" s="56">
        <f>D53+D54+D55+D56</f>
        <v>297.47700000000003</v>
      </c>
      <c r="E52" s="56">
        <f>E53+E54+E55+E56</f>
        <v>297.47700000000003</v>
      </c>
      <c r="F52" s="56">
        <v>0</v>
      </c>
      <c r="G52" s="56">
        <f>E52/C52*100</f>
        <v>60.237495829876167</v>
      </c>
      <c r="H52" s="56">
        <f>H53+H54+H55+H56</f>
        <v>70.140249999999995</v>
      </c>
      <c r="I52" s="56">
        <f>I55</f>
        <v>70.14</v>
      </c>
      <c r="J52" s="56">
        <f>J53+J54+J55+J56</f>
        <v>279.5</v>
      </c>
      <c r="K52" s="56">
        <f>K55</f>
        <v>82.662000000000006</v>
      </c>
      <c r="L52" s="56">
        <f>L53+L54+L55+L56</f>
        <v>144.19999999999999</v>
      </c>
      <c r="M52" s="56">
        <f>M55</f>
        <v>144.67500000000001</v>
      </c>
      <c r="N52" s="56">
        <f>N53+N54+N55+N56</f>
        <v>144.19999999999999</v>
      </c>
      <c r="O52" s="56"/>
      <c r="P52" s="56">
        <f>P53+P54+P55+P56</f>
        <v>144.19999999999999</v>
      </c>
      <c r="Q52" s="56"/>
      <c r="R52" s="56">
        <f>R53+R54+R55+R56</f>
        <v>144.19999999999999</v>
      </c>
      <c r="S52" s="56"/>
      <c r="T52" s="56">
        <f>T53+T54+T55+T56</f>
        <v>144.19999999999999</v>
      </c>
      <c r="U52" s="56"/>
      <c r="V52" s="56">
        <f>V53+V54+V55+V56</f>
        <v>144.19999999999999</v>
      </c>
      <c r="W52" s="56"/>
      <c r="X52" s="56">
        <f>X53+X54+X55+X56</f>
        <v>144.19999999999999</v>
      </c>
      <c r="Y52" s="56"/>
      <c r="Z52" s="56">
        <f>Z53+Z54+Z55+Z56</f>
        <v>144.19999999999999</v>
      </c>
      <c r="AA52" s="56"/>
      <c r="AB52" s="56">
        <f>AB53+AB54+AB55+AB56</f>
        <v>144.19999999999999</v>
      </c>
      <c r="AC52" s="56"/>
      <c r="AD52" s="56">
        <f>AD53+AD54+AD55+AD56</f>
        <v>279.15974999999997</v>
      </c>
      <c r="AE52" s="56"/>
      <c r="AF52" s="69"/>
      <c r="AG52" s="51"/>
      <c r="AH52" s="52"/>
    </row>
    <row r="53" spans="1:35" x14ac:dyDescent="0.35">
      <c r="A53" s="45" t="s">
        <v>27</v>
      </c>
      <c r="B53" s="36">
        <f>H53+J53+L53+N53+P53+R53+T53+V53+X53+Z53+AB53+AD53</f>
        <v>0</v>
      </c>
      <c r="C53" s="36">
        <f>H53+J53</f>
        <v>0</v>
      </c>
      <c r="D53" s="36">
        <f t="shared" ref="D53:D70" si="23">E53</f>
        <v>0</v>
      </c>
      <c r="E53" s="36">
        <v>0</v>
      </c>
      <c r="F53" s="38">
        <v>0</v>
      </c>
      <c r="G53" s="38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70"/>
      <c r="AG53" s="26"/>
      <c r="AH53" s="27"/>
    </row>
    <row r="54" spans="1:35" x14ac:dyDescent="0.35">
      <c r="A54" s="45" t="s">
        <v>28</v>
      </c>
      <c r="B54" s="36">
        <f>H54+J54+L54+N54+P54+R54+T54+V54+X54+Z54+AB54+AD54</f>
        <v>0</v>
      </c>
      <c r="C54" s="36">
        <f>H54+J54</f>
        <v>0</v>
      </c>
      <c r="D54" s="36">
        <f t="shared" si="23"/>
        <v>0</v>
      </c>
      <c r="E54" s="36">
        <v>0</v>
      </c>
      <c r="F54" s="38">
        <v>0</v>
      </c>
      <c r="G54" s="38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70"/>
      <c r="AG54" s="26"/>
      <c r="AH54" s="27"/>
    </row>
    <row r="55" spans="1:35" s="53" customFormat="1" x14ac:dyDescent="0.35">
      <c r="A55" s="46" t="s">
        <v>29</v>
      </c>
      <c r="B55" s="47">
        <f>H55+J55+L55+N55+P55+R55+T55+V55+X55+Z55+AB55+AD55</f>
        <v>1926.6000000000004</v>
      </c>
      <c r="C55" s="47">
        <f>H55+J55+L55</f>
        <v>493.84024999999997</v>
      </c>
      <c r="D55" s="48">
        <f>E55</f>
        <v>297.47700000000003</v>
      </c>
      <c r="E55" s="49">
        <f>I55+K55+M55</f>
        <v>297.47700000000003</v>
      </c>
      <c r="F55" s="47">
        <v>0</v>
      </c>
      <c r="G55" s="47">
        <v>0</v>
      </c>
      <c r="H55" s="47">
        <v>70.140249999999995</v>
      </c>
      <c r="I55" s="47">
        <v>70.14</v>
      </c>
      <c r="J55" s="47">
        <v>279.5</v>
      </c>
      <c r="K55" s="47">
        <v>82.662000000000006</v>
      </c>
      <c r="L55" s="47">
        <v>144.19999999999999</v>
      </c>
      <c r="M55" s="47">
        <v>144.67500000000001</v>
      </c>
      <c r="N55" s="47">
        <v>144.19999999999999</v>
      </c>
      <c r="O55" s="47"/>
      <c r="P55" s="47">
        <v>144.19999999999999</v>
      </c>
      <c r="Q55" s="47"/>
      <c r="R55" s="47">
        <v>144.19999999999999</v>
      </c>
      <c r="S55" s="47"/>
      <c r="T55" s="47">
        <v>144.19999999999999</v>
      </c>
      <c r="U55" s="47"/>
      <c r="V55" s="47">
        <v>144.19999999999999</v>
      </c>
      <c r="W55" s="47"/>
      <c r="X55" s="47">
        <v>144.19999999999999</v>
      </c>
      <c r="Y55" s="47"/>
      <c r="Z55" s="47">
        <v>144.19999999999999</v>
      </c>
      <c r="AA55" s="47"/>
      <c r="AB55" s="47">
        <v>144.19999999999999</v>
      </c>
      <c r="AC55" s="47"/>
      <c r="AD55" s="47">
        <v>279.15974999999997</v>
      </c>
      <c r="AE55" s="47"/>
      <c r="AF55" s="69"/>
      <c r="AG55" s="51"/>
      <c r="AH55" s="52"/>
      <c r="AI55" s="52"/>
    </row>
    <row r="56" spans="1:35" x14ac:dyDescent="0.35">
      <c r="A56" s="45" t="s">
        <v>30</v>
      </c>
      <c r="B56" s="36">
        <f>H56+J56+L56+N56+P56+R56+T56+V56+X56+Z56+AB56+AD56</f>
        <v>0</v>
      </c>
      <c r="C56" s="36">
        <f>H56+J56</f>
        <v>0</v>
      </c>
      <c r="D56" s="36">
        <f t="shared" si="23"/>
        <v>0</v>
      </c>
      <c r="E56" s="36">
        <v>0</v>
      </c>
      <c r="F56" s="38">
        <v>0</v>
      </c>
      <c r="G56" s="38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70"/>
      <c r="AG56" s="26"/>
      <c r="AH56" s="27"/>
    </row>
    <row r="57" spans="1:35" ht="50.4" customHeight="1" x14ac:dyDescent="0.35">
      <c r="A57" s="67" t="s">
        <v>43</v>
      </c>
      <c r="B57" s="36">
        <f>B58</f>
        <v>16355.901</v>
      </c>
      <c r="C57" s="36">
        <f>C58</f>
        <v>3795.8837200000003</v>
      </c>
      <c r="D57" s="36">
        <f t="shared" ref="D57:K57" si="24">D58</f>
        <v>2866.99</v>
      </c>
      <c r="E57" s="37">
        <f t="shared" si="24"/>
        <v>2866.99</v>
      </c>
      <c r="F57" s="38">
        <f t="shared" si="24"/>
        <v>17.528780591176236</v>
      </c>
      <c r="G57" s="38">
        <f t="shared" si="24"/>
        <v>75.528920575048588</v>
      </c>
      <c r="H57" s="36">
        <f t="shared" si="24"/>
        <v>1221.3085599999999</v>
      </c>
      <c r="I57" s="37">
        <f t="shared" si="24"/>
        <v>480.65</v>
      </c>
      <c r="J57" s="36">
        <f t="shared" si="24"/>
        <v>1180.54962</v>
      </c>
      <c r="K57" s="37">
        <f t="shared" si="24"/>
        <v>1130.3900000000001</v>
      </c>
      <c r="L57" s="36">
        <f>L58</f>
        <v>1394.0255400000001</v>
      </c>
      <c r="M57" s="37">
        <f>M58</f>
        <v>1255.95</v>
      </c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9"/>
      <c r="AF57" s="70"/>
      <c r="AG57" s="26"/>
      <c r="AH57" s="27"/>
    </row>
    <row r="58" spans="1:35" s="29" customFormat="1" ht="65.400000000000006" customHeight="1" x14ac:dyDescent="0.35">
      <c r="A58" s="41" t="s">
        <v>26</v>
      </c>
      <c r="B58" s="56">
        <f>B59+B60+B61+B62</f>
        <v>16355.901</v>
      </c>
      <c r="C58" s="42">
        <f>C59+C60+C61+C62</f>
        <v>3795.8837200000003</v>
      </c>
      <c r="D58" s="56">
        <f>D59+D60+D61+D62</f>
        <v>2866.99</v>
      </c>
      <c r="E58" s="42">
        <f>E59+E60+E61+E62</f>
        <v>2866.99</v>
      </c>
      <c r="F58" s="43">
        <f>F59+F60+F61+F62</f>
        <v>17.528780591176236</v>
      </c>
      <c r="G58" s="43">
        <f>E58/C58*100</f>
        <v>75.528920575048588</v>
      </c>
      <c r="H58" s="43">
        <f>H59+H60+H61+H62</f>
        <v>1221.3085599999999</v>
      </c>
      <c r="I58" s="43">
        <f>I59+I60+I61+I62</f>
        <v>480.65</v>
      </c>
      <c r="J58" s="42">
        <f>J59+J60+J61+J62</f>
        <v>1180.54962</v>
      </c>
      <c r="K58" s="42">
        <v>1130.3900000000001</v>
      </c>
      <c r="L58" s="42">
        <f>L59+L60+L61+L62</f>
        <v>1394.0255400000001</v>
      </c>
      <c r="M58" s="56">
        <f>M61</f>
        <v>1255.95</v>
      </c>
      <c r="N58" s="42">
        <f>N59+N60+N61+N62</f>
        <v>1370.8150000000001</v>
      </c>
      <c r="O58" s="42"/>
      <c r="P58" s="42">
        <f>P59+P60+P61+P62</f>
        <v>1309.5312799999999</v>
      </c>
      <c r="Q58" s="42"/>
      <c r="R58" s="42">
        <f>R59+R60+R61+R62</f>
        <v>1520.82</v>
      </c>
      <c r="S58" s="42"/>
      <c r="T58" s="42">
        <f>T59+T60+T61+T62</f>
        <v>1741.2149999999999</v>
      </c>
      <c r="U58" s="42"/>
      <c r="V58" s="42">
        <f>V59+V60+V61+V62</f>
        <v>1397.84</v>
      </c>
      <c r="W58" s="42"/>
      <c r="X58" s="42">
        <f>X59+X60+X61+X62</f>
        <v>1397.84</v>
      </c>
      <c r="Y58" s="42"/>
      <c r="Z58" s="42">
        <f>Z59+Z60+Z61+Z62</f>
        <v>1399.2149999999999</v>
      </c>
      <c r="AA58" s="42"/>
      <c r="AB58" s="42">
        <f>AB59+AB60+AB61+AB62</f>
        <v>1241.3209999999999</v>
      </c>
      <c r="AC58" s="42"/>
      <c r="AD58" s="42">
        <f>AD59+AD60+AD61+AD62</f>
        <v>1181.42</v>
      </c>
      <c r="AE58" s="42"/>
      <c r="AF58" s="44" t="s">
        <v>44</v>
      </c>
      <c r="AG58" s="26"/>
      <c r="AH58" s="27"/>
    </row>
    <row r="59" spans="1:35" x14ac:dyDescent="0.35">
      <c r="A59" s="45" t="s">
        <v>27</v>
      </c>
      <c r="B59" s="36">
        <f>H59+J59+L59+N59+P59+R59+T59+V59+X59+Z59+AB59+AD59</f>
        <v>0</v>
      </c>
      <c r="C59" s="36">
        <f>H59+J59</f>
        <v>0</v>
      </c>
      <c r="D59" s="36">
        <f t="shared" si="23"/>
        <v>0</v>
      </c>
      <c r="E59" s="36">
        <v>0</v>
      </c>
      <c r="F59" s="38">
        <v>0</v>
      </c>
      <c r="G59" s="38">
        <v>0</v>
      </c>
      <c r="H59" s="36">
        <v>0</v>
      </c>
      <c r="I59" s="37">
        <v>0</v>
      </c>
      <c r="J59" s="36">
        <v>0</v>
      </c>
      <c r="K59" s="36">
        <v>0</v>
      </c>
      <c r="L59" s="36">
        <v>0</v>
      </c>
      <c r="M59" s="47"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70"/>
      <c r="AG59" s="26"/>
      <c r="AH59" s="27"/>
    </row>
    <row r="60" spans="1:35" x14ac:dyDescent="0.35">
      <c r="A60" s="45" t="s">
        <v>28</v>
      </c>
      <c r="B60" s="36">
        <f>H60+J60+L60+N60+P60+R60+T60+V60+X60+Z60+AB60+AD60</f>
        <v>0</v>
      </c>
      <c r="C60" s="36">
        <f>H60+J60</f>
        <v>0</v>
      </c>
      <c r="D60" s="36">
        <f t="shared" si="23"/>
        <v>0</v>
      </c>
      <c r="E60" s="36">
        <v>0</v>
      </c>
      <c r="F60" s="38">
        <v>0</v>
      </c>
      <c r="G60" s="38">
        <v>0</v>
      </c>
      <c r="H60" s="36">
        <v>0</v>
      </c>
      <c r="I60" s="37">
        <v>0</v>
      </c>
      <c r="J60" s="36">
        <v>0</v>
      </c>
      <c r="K60" s="36">
        <v>0</v>
      </c>
      <c r="L60" s="36">
        <v>0</v>
      </c>
      <c r="M60" s="47">
        <v>0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70"/>
      <c r="AG60" s="26"/>
      <c r="AH60" s="27"/>
    </row>
    <row r="61" spans="1:35" s="53" customFormat="1" x14ac:dyDescent="0.35">
      <c r="A61" s="46" t="s">
        <v>29</v>
      </c>
      <c r="B61" s="47">
        <f>H61+J61+L61+N61+P61+R61+T61+V61+X61+Z61+AB61+AD61</f>
        <v>16355.901</v>
      </c>
      <c r="C61" s="47">
        <f>H61+J61+L61</f>
        <v>3795.8837200000003</v>
      </c>
      <c r="D61" s="47">
        <f>E61</f>
        <v>2866.99</v>
      </c>
      <c r="E61" s="47">
        <f>I61+K61+M61</f>
        <v>2866.99</v>
      </c>
      <c r="F61" s="47">
        <f>E61/B61*100</f>
        <v>17.528780591176236</v>
      </c>
      <c r="G61" s="47">
        <f>E61/C61*100</f>
        <v>75.528920575048588</v>
      </c>
      <c r="H61" s="47">
        <v>1221.3085599999999</v>
      </c>
      <c r="I61" s="49">
        <v>480.65</v>
      </c>
      <c r="J61" s="47">
        <v>1180.54962</v>
      </c>
      <c r="K61" s="47">
        <v>1130.3900000000001</v>
      </c>
      <c r="L61" s="47">
        <v>1394.0255400000001</v>
      </c>
      <c r="M61" s="47">
        <v>1255.95</v>
      </c>
      <c r="N61" s="47">
        <v>1370.8150000000001</v>
      </c>
      <c r="O61" s="47"/>
      <c r="P61" s="47">
        <v>1309.5312799999999</v>
      </c>
      <c r="Q61" s="47"/>
      <c r="R61" s="47">
        <v>1520.82</v>
      </c>
      <c r="S61" s="47"/>
      <c r="T61" s="47">
        <v>1741.2149999999999</v>
      </c>
      <c r="U61" s="47"/>
      <c r="V61" s="47">
        <v>1397.84</v>
      </c>
      <c r="W61" s="47"/>
      <c r="X61" s="47">
        <v>1397.84</v>
      </c>
      <c r="Y61" s="47"/>
      <c r="Z61" s="47">
        <v>1399.2149999999999</v>
      </c>
      <c r="AA61" s="47"/>
      <c r="AB61" s="47">
        <v>1241.3209999999999</v>
      </c>
      <c r="AC61" s="47"/>
      <c r="AD61" s="47">
        <v>1181.42</v>
      </c>
      <c r="AE61" s="47"/>
      <c r="AF61" s="69"/>
      <c r="AG61" s="51"/>
      <c r="AH61" s="52"/>
    </row>
    <row r="62" spans="1:35" x14ac:dyDescent="0.35">
      <c r="A62" s="45" t="s">
        <v>30</v>
      </c>
      <c r="B62" s="36">
        <f>H62+J62+L62+N62+P62+R62+T62+V62+X62+Z62+AB62+AD62</f>
        <v>0</v>
      </c>
      <c r="C62" s="36">
        <f>H62+J62</f>
        <v>0</v>
      </c>
      <c r="D62" s="36">
        <f t="shared" si="23"/>
        <v>0</v>
      </c>
      <c r="E62" s="36">
        <v>0</v>
      </c>
      <c r="F62" s="38">
        <v>0</v>
      </c>
      <c r="G62" s="38">
        <v>0</v>
      </c>
      <c r="H62" s="36">
        <v>0</v>
      </c>
      <c r="I62" s="37">
        <v>0</v>
      </c>
      <c r="J62" s="36">
        <v>0</v>
      </c>
      <c r="K62" s="36">
        <v>0</v>
      </c>
      <c r="L62" s="36">
        <v>0</v>
      </c>
      <c r="M62" s="47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70"/>
      <c r="AG62" s="26"/>
      <c r="AH62" s="27"/>
    </row>
    <row r="63" spans="1:35" s="19" customFormat="1" x14ac:dyDescent="0.35">
      <c r="A63" s="95" t="s">
        <v>45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9"/>
      <c r="AG63" s="26"/>
      <c r="AH63" s="58"/>
    </row>
    <row r="64" spans="1:35" s="19" customFormat="1" x14ac:dyDescent="0.35">
      <c r="A64" s="87" t="s">
        <v>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9"/>
      <c r="AG64" s="26"/>
      <c r="AH64" s="58"/>
    </row>
    <row r="65" spans="1:34" s="29" customFormat="1" ht="52.2" x14ac:dyDescent="0.35">
      <c r="A65" s="71" t="s">
        <v>46</v>
      </c>
      <c r="B65" s="21">
        <f>B66</f>
        <v>27188.199999999997</v>
      </c>
      <c r="C65" s="21">
        <f>C66</f>
        <v>7666.8720000000003</v>
      </c>
      <c r="D65" s="21">
        <f>D66</f>
        <v>5990.0069999999996</v>
      </c>
      <c r="E65" s="23">
        <f>E66</f>
        <v>5990.0069999999996</v>
      </c>
      <c r="F65" s="21">
        <v>0</v>
      </c>
      <c r="G65" s="21">
        <v>0</v>
      </c>
      <c r="H65" s="21">
        <f t="shared" ref="H65:N65" si="25">H66</f>
        <v>3549.9259999999999</v>
      </c>
      <c r="I65" s="23">
        <f t="shared" si="25"/>
        <v>1704.848</v>
      </c>
      <c r="J65" s="21">
        <f t="shared" si="25"/>
        <v>2293.0390000000002</v>
      </c>
      <c r="K65" s="23">
        <f t="shared" si="25"/>
        <v>2351.4690000000001</v>
      </c>
      <c r="L65" s="21">
        <f t="shared" si="25"/>
        <v>1823.9070000000002</v>
      </c>
      <c r="M65" s="23">
        <f t="shared" si="25"/>
        <v>1933.69</v>
      </c>
      <c r="N65" s="21">
        <f t="shared" si="25"/>
        <v>2676.9009999999998</v>
      </c>
      <c r="O65" s="23"/>
      <c r="P65" s="21">
        <f>P66</f>
        <v>2118.212</v>
      </c>
      <c r="Q65" s="23"/>
      <c r="R65" s="21">
        <f>R66</f>
        <v>1823.9070000000002</v>
      </c>
      <c r="S65" s="23"/>
      <c r="T65" s="21">
        <f>T66</f>
        <v>2713.6010000000001</v>
      </c>
      <c r="U65" s="23"/>
      <c r="V65" s="21">
        <f>V66</f>
        <v>2081.511</v>
      </c>
      <c r="W65" s="23"/>
      <c r="X65" s="21">
        <f>X66</f>
        <v>1823.9070000000002</v>
      </c>
      <c r="Y65" s="23"/>
      <c r="Z65" s="21">
        <f>Z66</f>
        <v>2676.9030000000002</v>
      </c>
      <c r="AA65" s="23"/>
      <c r="AB65" s="21">
        <f>AB66</f>
        <v>2081.511</v>
      </c>
      <c r="AC65" s="23"/>
      <c r="AD65" s="21">
        <f>AD66</f>
        <v>1524.875</v>
      </c>
      <c r="AE65" s="24"/>
      <c r="AF65" s="25"/>
      <c r="AG65" s="26"/>
      <c r="AH65" s="27"/>
    </row>
    <row r="66" spans="1:34" s="29" customFormat="1" x14ac:dyDescent="0.35">
      <c r="A66" s="64" t="s">
        <v>26</v>
      </c>
      <c r="B66" s="21">
        <f>B67+B68+B69+B70</f>
        <v>27188.199999999997</v>
      </c>
      <c r="C66" s="21">
        <f>C67+C68+C69+C70</f>
        <v>7666.8720000000003</v>
      </c>
      <c r="D66" s="21">
        <f>D67+D68+D69+D70</f>
        <v>5990.0069999999996</v>
      </c>
      <c r="E66" s="21">
        <f>E67+E68+E69+E70</f>
        <v>5990.0069999999996</v>
      </c>
      <c r="F66" s="21">
        <f>F67+F68+F69+F70</f>
        <v>22.031642403689837</v>
      </c>
      <c r="G66" s="21">
        <f>E66/C66*100</f>
        <v>78.128433603691306</v>
      </c>
      <c r="H66" s="21">
        <f t="shared" ref="H66:N66" si="26">H67+H68+H69+H70</f>
        <v>3549.9259999999999</v>
      </c>
      <c r="I66" s="21">
        <f t="shared" si="26"/>
        <v>1704.848</v>
      </c>
      <c r="J66" s="21">
        <f t="shared" si="26"/>
        <v>2293.0390000000002</v>
      </c>
      <c r="K66" s="21">
        <f t="shared" si="26"/>
        <v>2351.4690000000001</v>
      </c>
      <c r="L66" s="21">
        <f t="shared" si="26"/>
        <v>1823.9070000000002</v>
      </c>
      <c r="M66" s="21">
        <f t="shared" si="26"/>
        <v>1933.69</v>
      </c>
      <c r="N66" s="21">
        <f t="shared" si="26"/>
        <v>2676.9009999999998</v>
      </c>
      <c r="O66" s="21"/>
      <c r="P66" s="21">
        <f>P67+P68+P69+P70</f>
        <v>2118.212</v>
      </c>
      <c r="Q66" s="21"/>
      <c r="R66" s="21">
        <f>R67+R68+R69+R70</f>
        <v>1823.9070000000002</v>
      </c>
      <c r="S66" s="21"/>
      <c r="T66" s="21">
        <f>T67+T68+T69+T70</f>
        <v>2713.6010000000001</v>
      </c>
      <c r="U66" s="21"/>
      <c r="V66" s="21">
        <f>V67+V68+V69+V70</f>
        <v>2081.511</v>
      </c>
      <c r="W66" s="21"/>
      <c r="X66" s="21">
        <f>X67+X68+X69+X70</f>
        <v>1823.9070000000002</v>
      </c>
      <c r="Y66" s="21"/>
      <c r="Z66" s="21">
        <f>Z67+Z68+Z69+Z70</f>
        <v>2676.9030000000002</v>
      </c>
      <c r="AA66" s="21"/>
      <c r="AB66" s="21">
        <f>AB67+AB68+AB69+AB70</f>
        <v>2081.511</v>
      </c>
      <c r="AC66" s="21"/>
      <c r="AD66" s="21">
        <f>AD67+AD68+AD69+AD70</f>
        <v>1524.875</v>
      </c>
      <c r="AE66" s="21"/>
      <c r="AF66" s="25"/>
      <c r="AG66" s="26"/>
      <c r="AH66" s="27"/>
    </row>
    <row r="67" spans="1:34" x14ac:dyDescent="0.35">
      <c r="A67" s="30" t="s">
        <v>27</v>
      </c>
      <c r="B67" s="31">
        <f>H67+J67+L67+N67+P67+R67+T67+V67+X67+Z67+AB67+AD67</f>
        <v>0</v>
      </c>
      <c r="C67" s="31">
        <f>H67+J67</f>
        <v>0</v>
      </c>
      <c r="D67" s="31">
        <f t="shared" si="23"/>
        <v>0</v>
      </c>
      <c r="E67" s="31">
        <v>0</v>
      </c>
      <c r="F67" s="31">
        <v>0</v>
      </c>
      <c r="G67" s="31">
        <v>0</v>
      </c>
      <c r="H67" s="31">
        <f>H73+H79+H85</f>
        <v>0</v>
      </c>
      <c r="I67" s="31">
        <f t="shared" ref="I67:AE68" si="27">I73+I79+I85</f>
        <v>0</v>
      </c>
      <c r="J67" s="31">
        <f t="shared" si="27"/>
        <v>0</v>
      </c>
      <c r="K67" s="31">
        <f t="shared" si="27"/>
        <v>0</v>
      </c>
      <c r="L67" s="31">
        <f t="shared" si="27"/>
        <v>0</v>
      </c>
      <c r="M67" s="31">
        <f t="shared" si="27"/>
        <v>0</v>
      </c>
      <c r="N67" s="31">
        <f t="shared" si="27"/>
        <v>0</v>
      </c>
      <c r="O67" s="31">
        <f t="shared" si="27"/>
        <v>0</v>
      </c>
      <c r="P67" s="31">
        <f t="shared" si="27"/>
        <v>0</v>
      </c>
      <c r="Q67" s="31">
        <f t="shared" si="27"/>
        <v>0</v>
      </c>
      <c r="R67" s="31">
        <f t="shared" si="27"/>
        <v>0</v>
      </c>
      <c r="S67" s="31">
        <f t="shared" si="27"/>
        <v>0</v>
      </c>
      <c r="T67" s="31">
        <f t="shared" si="27"/>
        <v>0</v>
      </c>
      <c r="U67" s="31">
        <f t="shared" si="27"/>
        <v>0</v>
      </c>
      <c r="V67" s="31">
        <f t="shared" si="27"/>
        <v>0</v>
      </c>
      <c r="W67" s="31">
        <f t="shared" si="27"/>
        <v>0</v>
      </c>
      <c r="X67" s="31">
        <f t="shared" si="27"/>
        <v>0</v>
      </c>
      <c r="Y67" s="31">
        <f t="shared" si="27"/>
        <v>0</v>
      </c>
      <c r="Z67" s="31">
        <f t="shared" si="27"/>
        <v>0</v>
      </c>
      <c r="AA67" s="31">
        <f t="shared" si="27"/>
        <v>0</v>
      </c>
      <c r="AB67" s="31">
        <f t="shared" si="27"/>
        <v>0</v>
      </c>
      <c r="AC67" s="31">
        <f t="shared" si="27"/>
        <v>0</v>
      </c>
      <c r="AD67" s="31">
        <f t="shared" si="27"/>
        <v>0</v>
      </c>
      <c r="AE67" s="31">
        <f t="shared" si="27"/>
        <v>0</v>
      </c>
      <c r="AF67" s="34"/>
      <c r="AG67" s="26"/>
      <c r="AH67" s="27"/>
    </row>
    <row r="68" spans="1:34" x14ac:dyDescent="0.35">
      <c r="A68" s="30" t="s">
        <v>28</v>
      </c>
      <c r="B68" s="31">
        <f>H68+J68+L68+N68+P68+R68+T68+V68+X68+Z68+AB68+AD68</f>
        <v>0</v>
      </c>
      <c r="C68" s="31">
        <f>H68+J68</f>
        <v>0</v>
      </c>
      <c r="D68" s="31">
        <f t="shared" si="23"/>
        <v>0</v>
      </c>
      <c r="E68" s="31">
        <v>0</v>
      </c>
      <c r="F68" s="31">
        <v>0</v>
      </c>
      <c r="G68" s="31">
        <v>0</v>
      </c>
      <c r="H68" s="31">
        <f t="shared" ref="H68:W68" si="28">H74+H80+H86</f>
        <v>0</v>
      </c>
      <c r="I68" s="31">
        <f t="shared" si="28"/>
        <v>0</v>
      </c>
      <c r="J68" s="31">
        <f t="shared" si="28"/>
        <v>0</v>
      </c>
      <c r="K68" s="31">
        <f t="shared" si="28"/>
        <v>0</v>
      </c>
      <c r="L68" s="31">
        <f t="shared" si="28"/>
        <v>0</v>
      </c>
      <c r="M68" s="31">
        <f t="shared" si="28"/>
        <v>0</v>
      </c>
      <c r="N68" s="31">
        <f t="shared" si="28"/>
        <v>0</v>
      </c>
      <c r="O68" s="31">
        <f t="shared" si="28"/>
        <v>0</v>
      </c>
      <c r="P68" s="31">
        <f t="shared" si="28"/>
        <v>0</v>
      </c>
      <c r="Q68" s="31">
        <f t="shared" si="28"/>
        <v>0</v>
      </c>
      <c r="R68" s="31">
        <f t="shared" si="28"/>
        <v>0</v>
      </c>
      <c r="S68" s="31">
        <f t="shared" si="28"/>
        <v>0</v>
      </c>
      <c r="T68" s="31">
        <f t="shared" si="28"/>
        <v>0</v>
      </c>
      <c r="U68" s="31">
        <f t="shared" si="28"/>
        <v>0</v>
      </c>
      <c r="V68" s="31">
        <f t="shared" si="28"/>
        <v>0</v>
      </c>
      <c r="W68" s="31">
        <f t="shared" si="28"/>
        <v>0</v>
      </c>
      <c r="X68" s="31">
        <f t="shared" si="27"/>
        <v>0</v>
      </c>
      <c r="Y68" s="31">
        <f t="shared" si="27"/>
        <v>0</v>
      </c>
      <c r="Z68" s="31">
        <f t="shared" si="27"/>
        <v>0</v>
      </c>
      <c r="AA68" s="31">
        <f t="shared" si="27"/>
        <v>0</v>
      </c>
      <c r="AB68" s="31">
        <f t="shared" si="27"/>
        <v>0</v>
      </c>
      <c r="AC68" s="31">
        <f t="shared" si="27"/>
        <v>0</v>
      </c>
      <c r="AD68" s="31">
        <f t="shared" si="27"/>
        <v>0</v>
      </c>
      <c r="AE68" s="31">
        <f t="shared" si="27"/>
        <v>0</v>
      </c>
      <c r="AF68" s="34"/>
      <c r="AG68" s="26"/>
      <c r="AH68" s="27"/>
    </row>
    <row r="69" spans="1:34" x14ac:dyDescent="0.35">
      <c r="A69" s="30" t="s">
        <v>29</v>
      </c>
      <c r="B69" s="31">
        <f>H69+J69+L69+N69+P69+R69+T69+V69+X69+Z69+AB69+AD69</f>
        <v>27188.199999999997</v>
      </c>
      <c r="C69" s="31">
        <f>H69+J69+L69</f>
        <v>7666.8720000000003</v>
      </c>
      <c r="D69" s="32">
        <f>E69</f>
        <v>5990.0069999999996</v>
      </c>
      <c r="E69" s="33">
        <f>I69+K69+M69</f>
        <v>5990.0069999999996</v>
      </c>
      <c r="F69" s="31">
        <f>E69/B69*100</f>
        <v>22.031642403689837</v>
      </c>
      <c r="G69" s="31">
        <v>0</v>
      </c>
      <c r="H69" s="31">
        <f t="shared" ref="H69:AE69" si="29">H75+H81+H87</f>
        <v>3549.9259999999999</v>
      </c>
      <c r="I69" s="31">
        <f t="shared" si="29"/>
        <v>1704.848</v>
      </c>
      <c r="J69" s="31">
        <f t="shared" si="29"/>
        <v>2293.0390000000002</v>
      </c>
      <c r="K69" s="31">
        <f t="shared" si="29"/>
        <v>2351.4690000000001</v>
      </c>
      <c r="L69" s="31">
        <f t="shared" si="29"/>
        <v>1823.9070000000002</v>
      </c>
      <c r="M69" s="31">
        <f t="shared" si="29"/>
        <v>1933.69</v>
      </c>
      <c r="N69" s="31">
        <f t="shared" si="29"/>
        <v>2676.9009999999998</v>
      </c>
      <c r="O69" s="31">
        <f t="shared" si="29"/>
        <v>0</v>
      </c>
      <c r="P69" s="31">
        <f t="shared" si="29"/>
        <v>2118.212</v>
      </c>
      <c r="Q69" s="31">
        <f t="shared" si="29"/>
        <v>0</v>
      </c>
      <c r="R69" s="31">
        <f t="shared" si="29"/>
        <v>1823.9070000000002</v>
      </c>
      <c r="S69" s="31">
        <f t="shared" si="29"/>
        <v>0</v>
      </c>
      <c r="T69" s="31">
        <f t="shared" si="29"/>
        <v>2713.6010000000001</v>
      </c>
      <c r="U69" s="31">
        <f t="shared" si="29"/>
        <v>0</v>
      </c>
      <c r="V69" s="31">
        <f t="shared" si="29"/>
        <v>2081.511</v>
      </c>
      <c r="W69" s="31">
        <f t="shared" si="29"/>
        <v>0</v>
      </c>
      <c r="X69" s="31">
        <f t="shared" si="29"/>
        <v>1823.9070000000002</v>
      </c>
      <c r="Y69" s="31">
        <f t="shared" si="29"/>
        <v>0</v>
      </c>
      <c r="Z69" s="31">
        <f t="shared" si="29"/>
        <v>2676.9030000000002</v>
      </c>
      <c r="AA69" s="31">
        <f t="shared" si="29"/>
        <v>0</v>
      </c>
      <c r="AB69" s="31">
        <f t="shared" si="29"/>
        <v>2081.511</v>
      </c>
      <c r="AC69" s="31">
        <f t="shared" si="29"/>
        <v>0</v>
      </c>
      <c r="AD69" s="31">
        <f t="shared" si="29"/>
        <v>1524.875</v>
      </c>
      <c r="AE69" s="31">
        <f t="shared" si="29"/>
        <v>0</v>
      </c>
      <c r="AF69" s="34"/>
      <c r="AG69" s="26"/>
      <c r="AH69" s="27"/>
    </row>
    <row r="70" spans="1:34" x14ac:dyDescent="0.35">
      <c r="A70" s="30" t="s">
        <v>30</v>
      </c>
      <c r="B70" s="31">
        <f>H70+J70+L70+N70+P70+R70+T70+V70+X70+Z70+AB70+AD70</f>
        <v>0</v>
      </c>
      <c r="C70" s="31">
        <f>H70+J70</f>
        <v>0</v>
      </c>
      <c r="D70" s="31">
        <f t="shared" si="23"/>
        <v>0</v>
      </c>
      <c r="E70" s="31">
        <v>0</v>
      </c>
      <c r="F70" s="31">
        <v>0</v>
      </c>
      <c r="G70" s="31">
        <v>0</v>
      </c>
      <c r="H70" s="31">
        <f t="shared" ref="H70:AE70" si="30">H76+H82+H88</f>
        <v>0</v>
      </c>
      <c r="I70" s="31">
        <f t="shared" si="30"/>
        <v>0</v>
      </c>
      <c r="J70" s="31">
        <f t="shared" si="30"/>
        <v>0</v>
      </c>
      <c r="K70" s="31">
        <f t="shared" si="30"/>
        <v>0</v>
      </c>
      <c r="L70" s="31">
        <f t="shared" si="30"/>
        <v>0</v>
      </c>
      <c r="M70" s="31">
        <f t="shared" si="30"/>
        <v>0</v>
      </c>
      <c r="N70" s="31">
        <f t="shared" si="30"/>
        <v>0</v>
      </c>
      <c r="O70" s="31">
        <f t="shared" si="30"/>
        <v>0</v>
      </c>
      <c r="P70" s="31">
        <f t="shared" si="30"/>
        <v>0</v>
      </c>
      <c r="Q70" s="31">
        <f t="shared" si="30"/>
        <v>0</v>
      </c>
      <c r="R70" s="31">
        <f t="shared" si="30"/>
        <v>0</v>
      </c>
      <c r="S70" s="31">
        <f t="shared" si="30"/>
        <v>0</v>
      </c>
      <c r="T70" s="31">
        <f t="shared" si="30"/>
        <v>0</v>
      </c>
      <c r="U70" s="31">
        <f t="shared" si="30"/>
        <v>0</v>
      </c>
      <c r="V70" s="31">
        <f t="shared" si="30"/>
        <v>0</v>
      </c>
      <c r="W70" s="31">
        <f t="shared" si="30"/>
        <v>0</v>
      </c>
      <c r="X70" s="31">
        <f t="shared" si="30"/>
        <v>0</v>
      </c>
      <c r="Y70" s="31">
        <f t="shared" si="30"/>
        <v>0</v>
      </c>
      <c r="Z70" s="31">
        <f t="shared" si="30"/>
        <v>0</v>
      </c>
      <c r="AA70" s="31">
        <f t="shared" si="30"/>
        <v>0</v>
      </c>
      <c r="AB70" s="31">
        <f t="shared" si="30"/>
        <v>0</v>
      </c>
      <c r="AC70" s="31">
        <f t="shared" si="30"/>
        <v>0</v>
      </c>
      <c r="AD70" s="31">
        <f t="shared" si="30"/>
        <v>0</v>
      </c>
      <c r="AE70" s="31">
        <f t="shared" si="30"/>
        <v>0</v>
      </c>
      <c r="AF70" s="34"/>
      <c r="AG70" s="26"/>
      <c r="AH70" s="27"/>
    </row>
    <row r="71" spans="1:34" ht="54" x14ac:dyDescent="0.35">
      <c r="A71" s="67" t="s">
        <v>47</v>
      </c>
      <c r="B71" s="36">
        <f>B72</f>
        <v>7132.1999999999989</v>
      </c>
      <c r="C71" s="36">
        <f>C72</f>
        <v>2046.3889999999999</v>
      </c>
      <c r="D71" s="36">
        <f>D72</f>
        <v>1415.413</v>
      </c>
      <c r="E71" s="37">
        <f>E72</f>
        <v>1415.413</v>
      </c>
      <c r="F71" s="38">
        <v>0</v>
      </c>
      <c r="G71" s="38">
        <v>0</v>
      </c>
      <c r="H71" s="36">
        <f t="shared" ref="H71:N71" si="31">H72</f>
        <v>969.53499999999997</v>
      </c>
      <c r="I71" s="37">
        <f t="shared" si="31"/>
        <v>452.28100000000001</v>
      </c>
      <c r="J71" s="36">
        <f t="shared" si="31"/>
        <v>600.06700000000001</v>
      </c>
      <c r="K71" s="37">
        <f t="shared" si="31"/>
        <v>602.96100000000001</v>
      </c>
      <c r="L71" s="36">
        <f t="shared" si="31"/>
        <v>476.78699999999998</v>
      </c>
      <c r="M71" s="37">
        <f t="shared" si="31"/>
        <v>360.17099999999999</v>
      </c>
      <c r="N71" s="36">
        <f t="shared" si="31"/>
        <v>701.9</v>
      </c>
      <c r="O71" s="37"/>
      <c r="P71" s="36">
        <f>P72</f>
        <v>544.77099999999996</v>
      </c>
      <c r="Q71" s="37"/>
      <c r="R71" s="36">
        <f>R72</f>
        <v>476.78699999999998</v>
      </c>
      <c r="S71" s="37"/>
      <c r="T71" s="36">
        <f>T72</f>
        <v>701.9</v>
      </c>
      <c r="U71" s="37"/>
      <c r="V71" s="36">
        <f>V72</f>
        <v>544.77099999999996</v>
      </c>
      <c r="W71" s="37"/>
      <c r="X71" s="36">
        <f>X72</f>
        <v>476.78699999999998</v>
      </c>
      <c r="Y71" s="37"/>
      <c r="Z71" s="36">
        <f>Z72</f>
        <v>701.90200000000004</v>
      </c>
      <c r="AA71" s="37"/>
      <c r="AB71" s="36">
        <f>AB72</f>
        <v>544.77099999999996</v>
      </c>
      <c r="AC71" s="37"/>
      <c r="AD71" s="36">
        <f>AD72</f>
        <v>392.22199999999998</v>
      </c>
      <c r="AE71" s="39"/>
      <c r="AF71" s="70"/>
      <c r="AG71" s="26"/>
      <c r="AH71" s="27"/>
    </row>
    <row r="72" spans="1:34" s="29" customFormat="1" ht="60" x14ac:dyDescent="0.35">
      <c r="A72" s="41" t="s">
        <v>26</v>
      </c>
      <c r="B72" s="42">
        <f>B73+B74+B75+B76</f>
        <v>7132.1999999999989</v>
      </c>
      <c r="C72" s="42">
        <f>C73+C74+C75+C76</f>
        <v>2046.3889999999999</v>
      </c>
      <c r="D72" s="42">
        <f>D73+D74+D75+D76</f>
        <v>1415.413</v>
      </c>
      <c r="E72" s="42">
        <f>E73+E74+E75+E76</f>
        <v>1415.413</v>
      </c>
      <c r="F72" s="43">
        <v>0</v>
      </c>
      <c r="G72" s="43">
        <f>E72/C72*100</f>
        <v>69.166370616730262</v>
      </c>
      <c r="H72" s="42">
        <f>H73+H74+H75+H76</f>
        <v>969.53499999999997</v>
      </c>
      <c r="I72" s="42">
        <f t="shared" ref="I72:AE72" si="32">I73+I74+I75+I76</f>
        <v>452.28100000000001</v>
      </c>
      <c r="J72" s="42">
        <f t="shared" si="32"/>
        <v>600.06700000000001</v>
      </c>
      <c r="K72" s="42">
        <v>602.96100000000001</v>
      </c>
      <c r="L72" s="42">
        <f t="shared" si="32"/>
        <v>476.78699999999998</v>
      </c>
      <c r="M72" s="42">
        <f>M75</f>
        <v>360.17099999999999</v>
      </c>
      <c r="N72" s="42">
        <f t="shared" si="32"/>
        <v>701.9</v>
      </c>
      <c r="O72" s="42">
        <f t="shared" si="32"/>
        <v>0</v>
      </c>
      <c r="P72" s="42">
        <f t="shared" si="32"/>
        <v>544.77099999999996</v>
      </c>
      <c r="Q72" s="42">
        <f t="shared" si="32"/>
        <v>0</v>
      </c>
      <c r="R72" s="42">
        <f t="shared" si="32"/>
        <v>476.78699999999998</v>
      </c>
      <c r="S72" s="42">
        <f t="shared" si="32"/>
        <v>0</v>
      </c>
      <c r="T72" s="42">
        <f t="shared" si="32"/>
        <v>701.9</v>
      </c>
      <c r="U72" s="42">
        <f t="shared" si="32"/>
        <v>0</v>
      </c>
      <c r="V72" s="42">
        <f t="shared" si="32"/>
        <v>544.77099999999996</v>
      </c>
      <c r="W72" s="42">
        <f t="shared" si="32"/>
        <v>0</v>
      </c>
      <c r="X72" s="42">
        <f t="shared" si="32"/>
        <v>476.78699999999998</v>
      </c>
      <c r="Y72" s="42">
        <f t="shared" si="32"/>
        <v>0</v>
      </c>
      <c r="Z72" s="42">
        <f t="shared" si="32"/>
        <v>701.90200000000004</v>
      </c>
      <c r="AA72" s="42">
        <f t="shared" si="32"/>
        <v>0</v>
      </c>
      <c r="AB72" s="42">
        <f t="shared" si="32"/>
        <v>544.77099999999996</v>
      </c>
      <c r="AC72" s="42">
        <f t="shared" si="32"/>
        <v>0</v>
      </c>
      <c r="AD72" s="42">
        <f t="shared" si="32"/>
        <v>392.22199999999998</v>
      </c>
      <c r="AE72" s="42">
        <f t="shared" si="32"/>
        <v>0</v>
      </c>
      <c r="AF72" s="44" t="s">
        <v>48</v>
      </c>
      <c r="AG72" s="26"/>
      <c r="AH72" s="27"/>
    </row>
    <row r="73" spans="1:34" x14ac:dyDescent="0.35">
      <c r="A73" s="45" t="s">
        <v>27</v>
      </c>
      <c r="B73" s="36">
        <f>H73+J73+L73+N73+P73+R73+T73+V73+X73+Z73+AB73+AD73</f>
        <v>0</v>
      </c>
      <c r="C73" s="36">
        <f>H73+J73</f>
        <v>0</v>
      </c>
      <c r="D73" s="36">
        <f t="shared" ref="D73:D74" si="33">E73</f>
        <v>0</v>
      </c>
      <c r="E73" s="36">
        <v>0</v>
      </c>
      <c r="F73" s="38">
        <v>0</v>
      </c>
      <c r="G73" s="38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70"/>
      <c r="AG73" s="26"/>
      <c r="AH73" s="27"/>
    </row>
    <row r="74" spans="1:34" x14ac:dyDescent="0.35">
      <c r="A74" s="45" t="s">
        <v>28</v>
      </c>
      <c r="B74" s="36">
        <f>H74+J74+L74+N74+P74+R74+T74+V74+X74+Z74+AB74+AD74</f>
        <v>0</v>
      </c>
      <c r="C74" s="36">
        <f>H74+J74</f>
        <v>0</v>
      </c>
      <c r="D74" s="36">
        <f t="shared" si="33"/>
        <v>0</v>
      </c>
      <c r="E74" s="36">
        <v>0</v>
      </c>
      <c r="F74" s="38">
        <v>0</v>
      </c>
      <c r="G74" s="38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70"/>
      <c r="AG74" s="26"/>
      <c r="AH74" s="27"/>
    </row>
    <row r="75" spans="1:34" s="53" customFormat="1" x14ac:dyDescent="0.35">
      <c r="A75" s="46" t="s">
        <v>29</v>
      </c>
      <c r="B75" s="47">
        <f>H75+J75+L75+N75+P75+R75+T75+V75+X75+Z75+AB75+AD75</f>
        <v>7132.1999999999989</v>
      </c>
      <c r="C75" s="47">
        <f>H75+J75+L75</f>
        <v>2046.3889999999999</v>
      </c>
      <c r="D75" s="48">
        <f>E75</f>
        <v>1415.413</v>
      </c>
      <c r="E75" s="49">
        <f>I75+K75+M75</f>
        <v>1415.413</v>
      </c>
      <c r="F75" s="47">
        <v>0</v>
      </c>
      <c r="G75" s="47">
        <v>0</v>
      </c>
      <c r="H75" s="47">
        <v>969.53499999999997</v>
      </c>
      <c r="I75" s="47">
        <v>452.28100000000001</v>
      </c>
      <c r="J75" s="47">
        <v>600.06700000000001</v>
      </c>
      <c r="K75" s="47">
        <v>602.96100000000001</v>
      </c>
      <c r="L75" s="47">
        <v>476.78699999999998</v>
      </c>
      <c r="M75" s="47">
        <v>360.17099999999999</v>
      </c>
      <c r="N75" s="47">
        <v>701.9</v>
      </c>
      <c r="O75" s="47"/>
      <c r="P75" s="47">
        <v>544.77099999999996</v>
      </c>
      <c r="Q75" s="47"/>
      <c r="R75" s="47">
        <v>476.78699999999998</v>
      </c>
      <c r="S75" s="47"/>
      <c r="T75" s="47">
        <v>701.9</v>
      </c>
      <c r="U75" s="47"/>
      <c r="V75" s="47">
        <v>544.77099999999996</v>
      </c>
      <c r="W75" s="47"/>
      <c r="X75" s="47">
        <v>476.78699999999998</v>
      </c>
      <c r="Y75" s="47"/>
      <c r="Z75" s="47">
        <v>701.90200000000004</v>
      </c>
      <c r="AA75" s="47"/>
      <c r="AB75" s="47">
        <v>544.77099999999996</v>
      </c>
      <c r="AC75" s="47"/>
      <c r="AD75" s="47">
        <v>392.22199999999998</v>
      </c>
      <c r="AE75" s="47"/>
      <c r="AF75" s="69"/>
      <c r="AG75" s="51"/>
      <c r="AH75" s="52"/>
    </row>
    <row r="76" spans="1:34" x14ac:dyDescent="0.35">
      <c r="A76" s="45" t="s">
        <v>30</v>
      </c>
      <c r="B76" s="36">
        <f>H76+J76+L76+N76+P76+R76+T76+V76+X76+Z76+AB76+AD76</f>
        <v>0</v>
      </c>
      <c r="C76" s="36">
        <f>H76+J76</f>
        <v>0</v>
      </c>
      <c r="D76" s="36">
        <f t="shared" ref="D76" si="34">E76</f>
        <v>0</v>
      </c>
      <c r="E76" s="36">
        <v>0</v>
      </c>
      <c r="F76" s="38">
        <v>0</v>
      </c>
      <c r="G76" s="38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70"/>
      <c r="AG76" s="26"/>
      <c r="AH76" s="27"/>
    </row>
    <row r="77" spans="1:34" ht="40.200000000000003" customHeight="1" x14ac:dyDescent="0.35">
      <c r="A77" s="67" t="s">
        <v>49</v>
      </c>
      <c r="B77" s="36"/>
      <c r="C77" s="36"/>
      <c r="D77" s="36"/>
      <c r="E77" s="37"/>
      <c r="F77" s="38"/>
      <c r="G77" s="38"/>
      <c r="H77" s="36"/>
      <c r="I77" s="37"/>
      <c r="J77" s="36"/>
      <c r="K77" s="37"/>
      <c r="L77" s="36"/>
      <c r="M77" s="37"/>
      <c r="N77" s="36"/>
      <c r="O77" s="37"/>
      <c r="P77" s="36"/>
      <c r="Q77" s="37"/>
      <c r="R77" s="36"/>
      <c r="S77" s="37"/>
      <c r="T77" s="36"/>
      <c r="U77" s="37"/>
      <c r="V77" s="36"/>
      <c r="W77" s="37"/>
      <c r="X77" s="36"/>
      <c r="Y77" s="37"/>
      <c r="Z77" s="36"/>
      <c r="AA77" s="37"/>
      <c r="AB77" s="36"/>
      <c r="AC77" s="37"/>
      <c r="AD77" s="36"/>
      <c r="AE77" s="39"/>
      <c r="AF77" s="70"/>
      <c r="AG77" s="26"/>
      <c r="AH77" s="27"/>
    </row>
    <row r="78" spans="1:34" s="29" customFormat="1" ht="48" x14ac:dyDescent="0.35">
      <c r="A78" s="41" t="s">
        <v>26</v>
      </c>
      <c r="B78" s="42">
        <f>B79+B80+B81+B82</f>
        <v>3665.7999999999997</v>
      </c>
      <c r="C78" s="42">
        <f>C79+C80+C81+C82</f>
        <v>1066.404</v>
      </c>
      <c r="D78" s="42">
        <f>D79+D80+D81+D82</f>
        <v>737.58300000000008</v>
      </c>
      <c r="E78" s="42">
        <f>E79+E80+E81+E82</f>
        <v>737.58300000000008</v>
      </c>
      <c r="F78" s="43">
        <f>F79+F80+F81+F82</f>
        <v>20.120655791368872</v>
      </c>
      <c r="G78" s="43">
        <f>E78/C78*100</f>
        <v>69.165438239166406</v>
      </c>
      <c r="H78" s="42">
        <f>H79+H80+H81+H82</f>
        <v>512.93100000000004</v>
      </c>
      <c r="I78" s="42">
        <f>I79+I80+I81+I82</f>
        <v>205.011</v>
      </c>
      <c r="J78" s="42">
        <f>J79+J80+J81+J82</f>
        <v>308.41800000000001</v>
      </c>
      <c r="K78" s="42">
        <f>K81</f>
        <v>264.72800000000001</v>
      </c>
      <c r="L78" s="42">
        <f>L79+L80+L81+L82</f>
        <v>245.05500000000001</v>
      </c>
      <c r="M78" s="42">
        <f>M81</f>
        <v>267.84399999999999</v>
      </c>
      <c r="N78" s="42">
        <f>N79+N80+N81+N82</f>
        <v>360.76100000000002</v>
      </c>
      <c r="O78" s="42"/>
      <c r="P78" s="42">
        <f>P79+P80+P81+P82</f>
        <v>279.99900000000002</v>
      </c>
      <c r="Q78" s="42"/>
      <c r="R78" s="42">
        <f>R79+R80+R81+R82</f>
        <v>245.05500000000001</v>
      </c>
      <c r="S78" s="42"/>
      <c r="T78" s="42">
        <f>T79+T80+T81+T82</f>
        <v>360.76100000000002</v>
      </c>
      <c r="U78" s="42"/>
      <c r="V78" s="42">
        <f>V79+V80+V81+V82</f>
        <v>279.99799999999999</v>
      </c>
      <c r="W78" s="42"/>
      <c r="X78" s="42">
        <f>X79+X80+X81+X82</f>
        <v>245.05500000000001</v>
      </c>
      <c r="Y78" s="42"/>
      <c r="Z78" s="42">
        <f>Z79+Z80+Z81+Z82</f>
        <v>360.76100000000002</v>
      </c>
      <c r="AA78" s="42"/>
      <c r="AB78" s="42">
        <f>AB79+AB80+AB81+AB82</f>
        <v>279.99799999999999</v>
      </c>
      <c r="AC78" s="42"/>
      <c r="AD78" s="42">
        <f>AD79+AD80+AD81+AD82</f>
        <v>187.00800000000001</v>
      </c>
      <c r="AE78" s="42"/>
      <c r="AF78" s="44" t="s">
        <v>50</v>
      </c>
      <c r="AG78" s="26"/>
      <c r="AH78" s="27"/>
    </row>
    <row r="79" spans="1:34" x14ac:dyDescent="0.35">
      <c r="A79" s="45" t="s">
        <v>27</v>
      </c>
      <c r="B79" s="36">
        <f>H79+J79+L79+N79+P79+R79+T79+V79+X79+Z79+AB79+AD79</f>
        <v>0</v>
      </c>
      <c r="C79" s="36">
        <f>H79+J79</f>
        <v>0</v>
      </c>
      <c r="D79" s="36">
        <f t="shared" ref="D79:D80" si="35">E79</f>
        <v>0</v>
      </c>
      <c r="E79" s="36">
        <v>0</v>
      </c>
      <c r="F79" s="38">
        <v>0</v>
      </c>
      <c r="G79" s="38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70"/>
      <c r="AG79" s="26"/>
      <c r="AH79" s="27"/>
    </row>
    <row r="80" spans="1:34" x14ac:dyDescent="0.35">
      <c r="A80" s="45" t="s">
        <v>28</v>
      </c>
      <c r="B80" s="36">
        <f>H80+J80+L80+N80+P80+R80+T80+V80+X80+Z80+AB80+AD80</f>
        <v>0</v>
      </c>
      <c r="C80" s="36">
        <f>H80+J80</f>
        <v>0</v>
      </c>
      <c r="D80" s="36">
        <f t="shared" si="35"/>
        <v>0</v>
      </c>
      <c r="E80" s="36">
        <v>0</v>
      </c>
      <c r="F80" s="38">
        <v>0</v>
      </c>
      <c r="G80" s="38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70"/>
      <c r="AG80" s="26"/>
      <c r="AH80" s="27"/>
    </row>
    <row r="81" spans="1:34" s="53" customFormat="1" x14ac:dyDescent="0.35">
      <c r="A81" s="46" t="s">
        <v>29</v>
      </c>
      <c r="B81" s="47">
        <f>H81+J81+L81+N81+P81+R81+T81+V81+X81+Z81+AB81+AD81</f>
        <v>3665.7999999999997</v>
      </c>
      <c r="C81" s="47">
        <f>H81+J81+L81</f>
        <v>1066.404</v>
      </c>
      <c r="D81" s="48">
        <f>E81</f>
        <v>737.58300000000008</v>
      </c>
      <c r="E81" s="49">
        <f>I81+K81+M81</f>
        <v>737.58300000000008</v>
      </c>
      <c r="F81" s="47">
        <f>E81/B81*100</f>
        <v>20.120655791368872</v>
      </c>
      <c r="G81" s="47">
        <f>E81/C81*100</f>
        <v>69.165438239166406</v>
      </c>
      <c r="H81" s="47">
        <v>512.93100000000004</v>
      </c>
      <c r="I81" s="47">
        <v>205.011</v>
      </c>
      <c r="J81" s="47">
        <v>308.41800000000001</v>
      </c>
      <c r="K81" s="47">
        <v>264.72800000000001</v>
      </c>
      <c r="L81" s="47">
        <v>245.05500000000001</v>
      </c>
      <c r="M81" s="47">
        <v>267.84399999999999</v>
      </c>
      <c r="N81" s="47">
        <v>360.76100000000002</v>
      </c>
      <c r="O81" s="47"/>
      <c r="P81" s="47">
        <v>279.99900000000002</v>
      </c>
      <c r="Q81" s="47"/>
      <c r="R81" s="47">
        <v>245.05500000000001</v>
      </c>
      <c r="S81" s="47"/>
      <c r="T81" s="47">
        <v>360.76100000000002</v>
      </c>
      <c r="U81" s="47"/>
      <c r="V81" s="47">
        <v>279.99799999999999</v>
      </c>
      <c r="W81" s="47"/>
      <c r="X81" s="47">
        <v>245.05500000000001</v>
      </c>
      <c r="Y81" s="47"/>
      <c r="Z81" s="47">
        <v>360.76100000000002</v>
      </c>
      <c r="AA81" s="47"/>
      <c r="AB81" s="47">
        <v>279.99799999999999</v>
      </c>
      <c r="AC81" s="47"/>
      <c r="AD81" s="47">
        <v>187.00800000000001</v>
      </c>
      <c r="AE81" s="47"/>
      <c r="AF81" s="69"/>
      <c r="AG81" s="51"/>
      <c r="AH81" s="52"/>
    </row>
    <row r="82" spans="1:34" x14ac:dyDescent="0.35">
      <c r="A82" s="45" t="s">
        <v>30</v>
      </c>
      <c r="B82" s="36">
        <f>H82+J82+L82+N82+P82+R82+T82+V82+X82+Z82+AB82+AD82</f>
        <v>0</v>
      </c>
      <c r="C82" s="36">
        <f>H82+J82</f>
        <v>0</v>
      </c>
      <c r="D82" s="36">
        <f t="shared" ref="D82" si="36">E82</f>
        <v>0</v>
      </c>
      <c r="E82" s="36">
        <v>0</v>
      </c>
      <c r="F82" s="38">
        <v>0</v>
      </c>
      <c r="G82" s="38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70"/>
      <c r="AG82" s="26"/>
      <c r="AH82" s="27"/>
    </row>
    <row r="83" spans="1:34" ht="32.4" customHeight="1" x14ac:dyDescent="0.35">
      <c r="A83" s="67" t="s">
        <v>51</v>
      </c>
      <c r="B83" s="36"/>
      <c r="C83" s="36"/>
      <c r="D83" s="36"/>
      <c r="E83" s="37"/>
      <c r="F83" s="38"/>
      <c r="G83" s="38"/>
      <c r="H83" s="36"/>
      <c r="I83" s="37"/>
      <c r="J83" s="36"/>
      <c r="K83" s="37"/>
      <c r="L83" s="36"/>
      <c r="M83" s="37"/>
      <c r="N83" s="36"/>
      <c r="O83" s="37"/>
      <c r="P83" s="36"/>
      <c r="Q83" s="37"/>
      <c r="R83" s="36"/>
      <c r="S83" s="37"/>
      <c r="T83" s="36"/>
      <c r="U83" s="37"/>
      <c r="V83" s="36"/>
      <c r="W83" s="37"/>
      <c r="X83" s="36"/>
      <c r="Y83" s="37"/>
      <c r="Z83" s="36"/>
      <c r="AA83" s="37"/>
      <c r="AB83" s="36"/>
      <c r="AC83" s="37"/>
      <c r="AD83" s="36"/>
      <c r="AE83" s="39"/>
      <c r="AF83" s="70"/>
      <c r="AG83" s="26"/>
      <c r="AH83" s="27"/>
    </row>
    <row r="84" spans="1:34" s="29" customFormat="1" x14ac:dyDescent="0.35">
      <c r="A84" s="41" t="s">
        <v>26</v>
      </c>
      <c r="B84" s="42">
        <f>B85+B86+B87+B88</f>
        <v>16390.2</v>
      </c>
      <c r="C84" s="42">
        <f>C85+C86+C87+C88</f>
        <v>4554.0789999999997</v>
      </c>
      <c r="D84" s="42">
        <f>D85+D86+D87+D88</f>
        <v>3837.0110000000004</v>
      </c>
      <c r="E84" s="42">
        <f>E85+E86+E87+E88</f>
        <v>3837.0110000000004</v>
      </c>
      <c r="F84" s="43">
        <f>F85+F86+F87+F88</f>
        <v>23.410397676660445</v>
      </c>
      <c r="G84" s="43">
        <f>E84/C84*100</f>
        <v>84.254379425565546</v>
      </c>
      <c r="H84" s="42">
        <f>H85+H86+H87+H88</f>
        <v>2067.46</v>
      </c>
      <c r="I84" s="42">
        <f>I85+I86+I87+I88</f>
        <v>1047.556</v>
      </c>
      <c r="J84" s="42">
        <f>J85+J86+J87+J88</f>
        <v>1384.5540000000001</v>
      </c>
      <c r="K84" s="42">
        <f>K87</f>
        <v>1483.78</v>
      </c>
      <c r="L84" s="42">
        <f>L85+L86+L87+L88</f>
        <v>1102.0650000000001</v>
      </c>
      <c r="M84" s="42">
        <f>M87</f>
        <v>1305.675</v>
      </c>
      <c r="N84" s="42">
        <f>N85+N86+N87+N88</f>
        <v>1614.24</v>
      </c>
      <c r="O84" s="42"/>
      <c r="P84" s="42">
        <f>P85+P86+P87+P88</f>
        <v>1293.442</v>
      </c>
      <c r="Q84" s="42"/>
      <c r="R84" s="42">
        <f>R85+R86+R87+R88</f>
        <v>1102.0650000000001</v>
      </c>
      <c r="S84" s="42"/>
      <c r="T84" s="42">
        <f>T85+T86+T87+T88</f>
        <v>1650.94</v>
      </c>
      <c r="U84" s="42"/>
      <c r="V84" s="42">
        <f>V85+V86+V87+V88</f>
        <v>1256.742</v>
      </c>
      <c r="W84" s="42"/>
      <c r="X84" s="42">
        <f>X85+X86+X87+X88</f>
        <v>1102.0650000000001</v>
      </c>
      <c r="Y84" s="42"/>
      <c r="Z84" s="42">
        <f>Z85+Z86+Z87+Z88</f>
        <v>1614.24</v>
      </c>
      <c r="AA84" s="42"/>
      <c r="AB84" s="42">
        <f>AB85+AB86+AB87+AB88</f>
        <v>1256.742</v>
      </c>
      <c r="AC84" s="42"/>
      <c r="AD84" s="42">
        <f>AD85+AD86+AD87+AD88</f>
        <v>945.64499999999998</v>
      </c>
      <c r="AE84" s="42"/>
      <c r="AF84" s="70"/>
      <c r="AG84" s="26"/>
      <c r="AH84" s="27"/>
    </row>
    <row r="85" spans="1:34" x14ac:dyDescent="0.35">
      <c r="A85" s="45" t="s">
        <v>27</v>
      </c>
      <c r="B85" s="36">
        <f>H85+J85+L85+N85+P85+R85+T85+V85+X85+Z85+AB85+AD85</f>
        <v>0</v>
      </c>
      <c r="C85" s="36">
        <f>H85+J85</f>
        <v>0</v>
      </c>
      <c r="D85" s="36">
        <f t="shared" ref="D85:D86" si="37">E85</f>
        <v>0</v>
      </c>
      <c r="E85" s="36">
        <v>0</v>
      </c>
      <c r="F85" s="38">
        <v>0</v>
      </c>
      <c r="G85" s="38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70"/>
      <c r="AG85" s="26"/>
      <c r="AH85" s="27"/>
    </row>
    <row r="86" spans="1:34" x14ac:dyDescent="0.35">
      <c r="A86" s="45" t="s">
        <v>28</v>
      </c>
      <c r="B86" s="36">
        <f>H86+J86+L86+N86+P86+R86+T86+V86+X86+Z86+AB86+AD86</f>
        <v>0</v>
      </c>
      <c r="C86" s="36">
        <f>H86+J86</f>
        <v>0</v>
      </c>
      <c r="D86" s="36">
        <f t="shared" si="37"/>
        <v>0</v>
      </c>
      <c r="E86" s="36">
        <v>0</v>
      </c>
      <c r="F86" s="38">
        <v>0</v>
      </c>
      <c r="G86" s="38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70"/>
      <c r="AG86" s="26"/>
      <c r="AH86" s="27"/>
    </row>
    <row r="87" spans="1:34" s="53" customFormat="1" ht="48" x14ac:dyDescent="0.35">
      <c r="A87" s="46" t="s">
        <v>29</v>
      </c>
      <c r="B87" s="49">
        <f>H87+J87+L87+N87+P87+R87+T87+V87+X87+Z87+AB87+AD87</f>
        <v>16390.2</v>
      </c>
      <c r="C87" s="49">
        <f>H87+J87+L87</f>
        <v>4554.0789999999997</v>
      </c>
      <c r="D87" s="48">
        <f>E87</f>
        <v>3837.0110000000004</v>
      </c>
      <c r="E87" s="49">
        <f>I87+K87+M87</f>
        <v>3837.0110000000004</v>
      </c>
      <c r="F87" s="47">
        <f>E87/B87*100</f>
        <v>23.410397676660445</v>
      </c>
      <c r="G87" s="47">
        <f>E87/C87*100</f>
        <v>84.254379425565546</v>
      </c>
      <c r="H87" s="47">
        <v>2067.46</v>
      </c>
      <c r="I87" s="47">
        <v>1047.556</v>
      </c>
      <c r="J87" s="47">
        <v>1384.5540000000001</v>
      </c>
      <c r="K87" s="47">
        <v>1483.78</v>
      </c>
      <c r="L87" s="47">
        <v>1102.0650000000001</v>
      </c>
      <c r="M87" s="47">
        <v>1305.675</v>
      </c>
      <c r="N87" s="47">
        <v>1614.24</v>
      </c>
      <c r="O87" s="47"/>
      <c r="P87" s="47">
        <v>1293.442</v>
      </c>
      <c r="Q87" s="47"/>
      <c r="R87" s="47">
        <v>1102.0650000000001</v>
      </c>
      <c r="S87" s="47"/>
      <c r="T87" s="47">
        <v>1650.94</v>
      </c>
      <c r="U87" s="47"/>
      <c r="V87" s="47">
        <v>1256.742</v>
      </c>
      <c r="W87" s="47"/>
      <c r="X87" s="47">
        <v>1102.0650000000001</v>
      </c>
      <c r="Y87" s="47"/>
      <c r="Z87" s="47">
        <v>1614.24</v>
      </c>
      <c r="AA87" s="47"/>
      <c r="AB87" s="47">
        <v>1256.742</v>
      </c>
      <c r="AC87" s="47"/>
      <c r="AD87" s="47">
        <v>945.64499999999998</v>
      </c>
      <c r="AE87" s="47"/>
      <c r="AF87" s="72" t="s">
        <v>52</v>
      </c>
      <c r="AG87" s="51"/>
      <c r="AH87" s="52"/>
    </row>
    <row r="88" spans="1:34" x14ac:dyDescent="0.35">
      <c r="A88" s="45" t="s">
        <v>30</v>
      </c>
      <c r="B88" s="36">
        <f>H88+J88+L88+N88+P88+R88+T88+V88+X88+Z88+AB88+AD88</f>
        <v>0</v>
      </c>
      <c r="C88" s="36">
        <f>H88+J88</f>
        <v>0</v>
      </c>
      <c r="D88" s="36">
        <f t="shared" ref="D88" si="38">E88</f>
        <v>0</v>
      </c>
      <c r="E88" s="36">
        <v>0</v>
      </c>
      <c r="F88" s="38">
        <v>0</v>
      </c>
      <c r="G88" s="38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70"/>
      <c r="AG88" s="26"/>
      <c r="AH88" s="27"/>
    </row>
    <row r="89" spans="1:34" s="29" customFormat="1" x14ac:dyDescent="0.35">
      <c r="A89" s="73" t="s">
        <v>53</v>
      </c>
      <c r="B89" s="74">
        <f>B90+B91+B92+B93</f>
        <v>52857.201000000001</v>
      </c>
      <c r="C89" s="74">
        <f>C90+C91+C92+C93</f>
        <v>17319.095969999998</v>
      </c>
      <c r="D89" s="74">
        <f>D92</f>
        <v>11903.296999999999</v>
      </c>
      <c r="E89" s="74">
        <f>E90+E91+E92+E93</f>
        <v>11903.296999999999</v>
      </c>
      <c r="F89" s="74">
        <f>F92</f>
        <v>14.42</v>
      </c>
      <c r="G89" s="74">
        <f>G92</f>
        <v>74.66</v>
      </c>
      <c r="H89" s="74">
        <f>H90+H91+H92+H93</f>
        <v>10203.874809999999</v>
      </c>
      <c r="I89" s="74">
        <f>I92</f>
        <v>7618.1379999999999</v>
      </c>
      <c r="J89" s="74">
        <f>J90+J91+J92+J93</f>
        <v>3753.0886200000004</v>
      </c>
      <c r="K89" s="74">
        <f>K92</f>
        <v>3564.5210000000002</v>
      </c>
      <c r="L89" s="74">
        <f t="shared" ref="L89:AD89" si="39">L90+L91+L92+L93</f>
        <v>3362.1325400000005</v>
      </c>
      <c r="M89" s="74">
        <f>M92</f>
        <v>3334.3150000000001</v>
      </c>
      <c r="N89" s="74">
        <f t="shared" si="39"/>
        <v>4191.9160000000002</v>
      </c>
      <c r="O89" s="74"/>
      <c r="P89" s="74">
        <f t="shared" si="39"/>
        <v>3571.94328</v>
      </c>
      <c r="Q89" s="74"/>
      <c r="R89" s="74">
        <f t="shared" si="39"/>
        <v>3488.9270000000001</v>
      </c>
      <c r="S89" s="74"/>
      <c r="T89" s="74">
        <f t="shared" si="39"/>
        <v>4599.0159999999996</v>
      </c>
      <c r="U89" s="74"/>
      <c r="V89" s="74">
        <f t="shared" si="39"/>
        <v>3623.5509999999999</v>
      </c>
      <c r="W89" s="74"/>
      <c r="X89" s="74">
        <f t="shared" si="39"/>
        <v>4289.9470000000001</v>
      </c>
      <c r="Y89" s="74"/>
      <c r="Z89" s="74">
        <f t="shared" si="39"/>
        <v>4220.3180000000002</v>
      </c>
      <c r="AA89" s="74"/>
      <c r="AB89" s="74">
        <f t="shared" si="39"/>
        <v>4467.0319999999992</v>
      </c>
      <c r="AC89" s="74"/>
      <c r="AD89" s="74">
        <f t="shared" si="39"/>
        <v>3085.4547499999999</v>
      </c>
      <c r="AE89" s="74"/>
      <c r="AF89" s="75"/>
      <c r="AG89" s="26"/>
      <c r="AH89" s="27"/>
    </row>
    <row r="90" spans="1:34" s="29" customFormat="1" x14ac:dyDescent="0.35">
      <c r="A90" s="76" t="e">
        <f t="shared" ref="A90:AE90" si="40">A13+A33+A39+A47+A67</f>
        <v>#VALUE!</v>
      </c>
      <c r="B90" s="76">
        <f t="shared" si="40"/>
        <v>0</v>
      </c>
      <c r="C90" s="76">
        <f t="shared" si="40"/>
        <v>0</v>
      </c>
      <c r="D90" s="76">
        <f t="shared" si="40"/>
        <v>0</v>
      </c>
      <c r="E90" s="76">
        <f t="shared" si="40"/>
        <v>0</v>
      </c>
      <c r="F90" s="76">
        <f t="shared" si="40"/>
        <v>0</v>
      </c>
      <c r="G90" s="76">
        <f t="shared" si="40"/>
        <v>0</v>
      </c>
      <c r="H90" s="76">
        <f t="shared" si="40"/>
        <v>0</v>
      </c>
      <c r="I90" s="76">
        <f t="shared" si="40"/>
        <v>0</v>
      </c>
      <c r="J90" s="76">
        <f t="shared" si="40"/>
        <v>0</v>
      </c>
      <c r="K90" s="76">
        <f t="shared" si="40"/>
        <v>0</v>
      </c>
      <c r="L90" s="76">
        <f t="shared" si="40"/>
        <v>0</v>
      </c>
      <c r="M90" s="76">
        <f t="shared" si="40"/>
        <v>0</v>
      </c>
      <c r="N90" s="76">
        <f t="shared" si="40"/>
        <v>0</v>
      </c>
      <c r="O90" s="76">
        <f t="shared" si="40"/>
        <v>0</v>
      </c>
      <c r="P90" s="76">
        <f t="shared" si="40"/>
        <v>0</v>
      </c>
      <c r="Q90" s="76">
        <f t="shared" si="40"/>
        <v>0</v>
      </c>
      <c r="R90" s="76">
        <f t="shared" si="40"/>
        <v>0</v>
      </c>
      <c r="S90" s="76">
        <f t="shared" si="40"/>
        <v>0</v>
      </c>
      <c r="T90" s="76">
        <f t="shared" si="40"/>
        <v>0</v>
      </c>
      <c r="U90" s="76">
        <f t="shared" si="40"/>
        <v>0</v>
      </c>
      <c r="V90" s="76">
        <f t="shared" si="40"/>
        <v>0</v>
      </c>
      <c r="W90" s="76">
        <f t="shared" si="40"/>
        <v>0</v>
      </c>
      <c r="X90" s="76">
        <f t="shared" si="40"/>
        <v>0</v>
      </c>
      <c r="Y90" s="76">
        <f t="shared" si="40"/>
        <v>0</v>
      </c>
      <c r="Z90" s="76">
        <f t="shared" si="40"/>
        <v>0</v>
      </c>
      <c r="AA90" s="76">
        <f t="shared" si="40"/>
        <v>0</v>
      </c>
      <c r="AB90" s="76">
        <f t="shared" si="40"/>
        <v>0</v>
      </c>
      <c r="AC90" s="76">
        <f t="shared" si="40"/>
        <v>0</v>
      </c>
      <c r="AD90" s="76">
        <f t="shared" si="40"/>
        <v>0</v>
      </c>
      <c r="AE90" s="76">
        <f t="shared" si="40"/>
        <v>0</v>
      </c>
      <c r="AF90" s="77"/>
      <c r="AG90" s="26"/>
      <c r="AH90" s="27"/>
    </row>
    <row r="91" spans="1:34" s="29" customFormat="1" x14ac:dyDescent="0.35">
      <c r="A91" s="78" t="s">
        <v>28</v>
      </c>
      <c r="B91" s="76">
        <f>B14+B34+B40+B48+B68</f>
        <v>0</v>
      </c>
      <c r="C91" s="76">
        <f>C14+C34+C40+C48+C68</f>
        <v>0</v>
      </c>
      <c r="D91" s="76">
        <f>D14+D34+D40+D48+D68</f>
        <v>0</v>
      </c>
      <c r="E91" s="76">
        <f>E14+E34+E40+E48+E68</f>
        <v>0</v>
      </c>
      <c r="F91" s="76">
        <f t="shared" ref="F91:F98" si="41">IFERROR(E91/B91*100,0)</f>
        <v>0</v>
      </c>
      <c r="G91" s="76">
        <f t="shared" ref="G91:G98" si="42">IFERROR(E91/C91*100,0)</f>
        <v>0</v>
      </c>
      <c r="H91" s="76">
        <f t="shared" ref="H91:AE91" si="43">H14+H34+H40+H48+H68</f>
        <v>0</v>
      </c>
      <c r="I91" s="76">
        <f t="shared" si="43"/>
        <v>0</v>
      </c>
      <c r="J91" s="76">
        <f t="shared" si="43"/>
        <v>0</v>
      </c>
      <c r="K91" s="76">
        <f t="shared" si="43"/>
        <v>0</v>
      </c>
      <c r="L91" s="76">
        <f t="shared" si="43"/>
        <v>0</v>
      </c>
      <c r="M91" s="76">
        <f t="shared" si="43"/>
        <v>0</v>
      </c>
      <c r="N91" s="76">
        <f t="shared" si="43"/>
        <v>0</v>
      </c>
      <c r="O91" s="76">
        <f t="shared" si="43"/>
        <v>0</v>
      </c>
      <c r="P91" s="76">
        <f t="shared" si="43"/>
        <v>0</v>
      </c>
      <c r="Q91" s="76">
        <f t="shared" si="43"/>
        <v>0</v>
      </c>
      <c r="R91" s="76">
        <f t="shared" si="43"/>
        <v>0</v>
      </c>
      <c r="S91" s="76">
        <f t="shared" si="43"/>
        <v>0</v>
      </c>
      <c r="T91" s="76">
        <f t="shared" si="43"/>
        <v>0</v>
      </c>
      <c r="U91" s="76">
        <f t="shared" si="43"/>
        <v>0</v>
      </c>
      <c r="V91" s="76">
        <f t="shared" si="43"/>
        <v>0</v>
      </c>
      <c r="W91" s="76">
        <f t="shared" si="43"/>
        <v>0</v>
      </c>
      <c r="X91" s="76">
        <f t="shared" si="43"/>
        <v>0</v>
      </c>
      <c r="Y91" s="76">
        <f t="shared" si="43"/>
        <v>0</v>
      </c>
      <c r="Z91" s="76">
        <f t="shared" si="43"/>
        <v>0</v>
      </c>
      <c r="AA91" s="76">
        <f t="shared" si="43"/>
        <v>0</v>
      </c>
      <c r="AB91" s="76">
        <f t="shared" si="43"/>
        <v>0</v>
      </c>
      <c r="AC91" s="76">
        <f t="shared" si="43"/>
        <v>0</v>
      </c>
      <c r="AD91" s="76">
        <f t="shared" si="43"/>
        <v>0</v>
      </c>
      <c r="AE91" s="76">
        <f t="shared" si="43"/>
        <v>0</v>
      </c>
      <c r="AF91" s="79"/>
      <c r="AG91" s="26"/>
      <c r="AH91" s="27"/>
    </row>
    <row r="92" spans="1:34" s="29" customFormat="1" x14ac:dyDescent="0.35">
      <c r="A92" s="78" t="s">
        <v>29</v>
      </c>
      <c r="B92" s="76">
        <f>B15+B35+B41+B49+B69</f>
        <v>52857.201000000001</v>
      </c>
      <c r="C92" s="76">
        <f>C15+C35+C41+C49+C69</f>
        <v>17319.095969999998</v>
      </c>
      <c r="D92" s="76">
        <f>D15+D35+D49+D69</f>
        <v>11903.296999999999</v>
      </c>
      <c r="E92" s="76">
        <f>E15+E35+E41+E49+E69</f>
        <v>11903.296999999999</v>
      </c>
      <c r="F92" s="76">
        <f>F94</f>
        <v>14.42</v>
      </c>
      <c r="G92" s="76">
        <f>G94</f>
        <v>74.66</v>
      </c>
      <c r="H92" s="76">
        <f>H93+H94+H95+H96</f>
        <v>10203.874809999999</v>
      </c>
      <c r="I92" s="76">
        <f>I15+I35+I49+I69</f>
        <v>7618.1379999999999</v>
      </c>
      <c r="J92" s="76">
        <f t="shared" ref="J92:AE92" si="44">J15+J35+J41+J49+J69</f>
        <v>3753.0886200000004</v>
      </c>
      <c r="K92" s="76">
        <f t="shared" si="44"/>
        <v>3564.5210000000002</v>
      </c>
      <c r="L92" s="76">
        <f t="shared" si="44"/>
        <v>3362.1325400000005</v>
      </c>
      <c r="M92" s="76">
        <f t="shared" si="44"/>
        <v>3334.3150000000001</v>
      </c>
      <c r="N92" s="76">
        <f t="shared" si="44"/>
        <v>4191.9160000000002</v>
      </c>
      <c r="O92" s="76">
        <f t="shared" si="44"/>
        <v>0</v>
      </c>
      <c r="P92" s="76">
        <f t="shared" si="44"/>
        <v>3571.94328</v>
      </c>
      <c r="Q92" s="76">
        <f t="shared" si="44"/>
        <v>0</v>
      </c>
      <c r="R92" s="76">
        <f t="shared" si="44"/>
        <v>3488.9270000000001</v>
      </c>
      <c r="S92" s="76">
        <f t="shared" si="44"/>
        <v>0</v>
      </c>
      <c r="T92" s="76">
        <f t="shared" si="44"/>
        <v>4599.0159999999996</v>
      </c>
      <c r="U92" s="76">
        <f t="shared" si="44"/>
        <v>0</v>
      </c>
      <c r="V92" s="76">
        <f t="shared" si="44"/>
        <v>3623.5509999999999</v>
      </c>
      <c r="W92" s="76">
        <f t="shared" si="44"/>
        <v>0</v>
      </c>
      <c r="X92" s="76">
        <f t="shared" si="44"/>
        <v>4289.9470000000001</v>
      </c>
      <c r="Y92" s="76">
        <f t="shared" si="44"/>
        <v>0</v>
      </c>
      <c r="Z92" s="76">
        <f t="shared" si="44"/>
        <v>4220.3180000000002</v>
      </c>
      <c r="AA92" s="76">
        <f t="shared" si="44"/>
        <v>0</v>
      </c>
      <c r="AB92" s="76">
        <f t="shared" si="44"/>
        <v>4467.0319999999992</v>
      </c>
      <c r="AC92" s="76">
        <f t="shared" si="44"/>
        <v>0</v>
      </c>
      <c r="AD92" s="76">
        <f t="shared" si="44"/>
        <v>3085.4547499999999</v>
      </c>
      <c r="AE92" s="76">
        <f t="shared" si="44"/>
        <v>0</v>
      </c>
      <c r="AF92" s="79"/>
      <c r="AG92" s="26"/>
      <c r="AH92" s="27"/>
    </row>
    <row r="93" spans="1:34" s="29" customFormat="1" x14ac:dyDescent="0.35">
      <c r="A93" s="80" t="s">
        <v>30</v>
      </c>
      <c r="B93" s="76">
        <f>B16+B36+B42+B50+B70</f>
        <v>0</v>
      </c>
      <c r="C93" s="76">
        <f>C16+C36+C42+C50+C70</f>
        <v>0</v>
      </c>
      <c r="D93" s="76">
        <f>D16+D36+D42+D50+D70</f>
        <v>0</v>
      </c>
      <c r="E93" s="76">
        <f>E16+E36+E42+E50+E70</f>
        <v>0</v>
      </c>
      <c r="F93" s="76">
        <f t="shared" si="41"/>
        <v>0</v>
      </c>
      <c r="G93" s="76">
        <f t="shared" si="42"/>
        <v>0</v>
      </c>
      <c r="H93" s="76">
        <f>H16+H36+H42+H50+H70</f>
        <v>0</v>
      </c>
      <c r="I93" s="76">
        <f>I16+I36+I42+I50+I70</f>
        <v>0</v>
      </c>
      <c r="J93" s="76">
        <f t="shared" ref="J93:AE93" si="45">J16+J36+J42+J50+J70</f>
        <v>0</v>
      </c>
      <c r="K93" s="76">
        <f t="shared" si="45"/>
        <v>0</v>
      </c>
      <c r="L93" s="76">
        <f t="shared" si="45"/>
        <v>0</v>
      </c>
      <c r="M93" s="76">
        <f t="shared" si="45"/>
        <v>0</v>
      </c>
      <c r="N93" s="76">
        <f t="shared" si="45"/>
        <v>0</v>
      </c>
      <c r="O93" s="76">
        <f t="shared" si="45"/>
        <v>0</v>
      </c>
      <c r="P93" s="76">
        <f t="shared" si="45"/>
        <v>0</v>
      </c>
      <c r="Q93" s="76">
        <f t="shared" si="45"/>
        <v>0</v>
      </c>
      <c r="R93" s="76">
        <f t="shared" si="45"/>
        <v>0</v>
      </c>
      <c r="S93" s="76">
        <f t="shared" si="45"/>
        <v>0</v>
      </c>
      <c r="T93" s="76">
        <f t="shared" si="45"/>
        <v>0</v>
      </c>
      <c r="U93" s="76">
        <f t="shared" si="45"/>
        <v>0</v>
      </c>
      <c r="V93" s="76">
        <f t="shared" si="45"/>
        <v>0</v>
      </c>
      <c r="W93" s="76">
        <f t="shared" si="45"/>
        <v>0</v>
      </c>
      <c r="X93" s="76">
        <f t="shared" si="45"/>
        <v>0</v>
      </c>
      <c r="Y93" s="76">
        <f t="shared" si="45"/>
        <v>0</v>
      </c>
      <c r="Z93" s="76">
        <f t="shared" si="45"/>
        <v>0</v>
      </c>
      <c r="AA93" s="76">
        <f t="shared" si="45"/>
        <v>0</v>
      </c>
      <c r="AB93" s="76">
        <f t="shared" si="45"/>
        <v>0</v>
      </c>
      <c r="AC93" s="76">
        <f t="shared" si="45"/>
        <v>0</v>
      </c>
      <c r="AD93" s="76">
        <f t="shared" si="45"/>
        <v>0</v>
      </c>
      <c r="AE93" s="76">
        <f t="shared" si="45"/>
        <v>0</v>
      </c>
      <c r="AF93" s="79"/>
      <c r="AG93" s="26"/>
      <c r="AH93" s="27"/>
    </row>
    <row r="94" spans="1:34" s="29" customFormat="1" ht="35.4" x14ac:dyDescent="0.35">
      <c r="A94" s="73" t="s">
        <v>54</v>
      </c>
      <c r="B94" s="74">
        <f>B95+B96+B97+B98</f>
        <v>52857.201000000001</v>
      </c>
      <c r="C94" s="74">
        <f>C92</f>
        <v>17319.095969999998</v>
      </c>
      <c r="D94" s="74">
        <f>D97</f>
        <v>11903.296999999999</v>
      </c>
      <c r="E94" s="74">
        <f>E95+E96+E97+E98</f>
        <v>11903.296999999999</v>
      </c>
      <c r="F94" s="74">
        <v>14.42</v>
      </c>
      <c r="G94" s="74">
        <f>G97</f>
        <v>74.66</v>
      </c>
      <c r="H94" s="74">
        <f>H95+H96+H97+H98</f>
        <v>10203.874809999999</v>
      </c>
      <c r="I94" s="74">
        <f>I97</f>
        <v>7618.1379999999999</v>
      </c>
      <c r="J94" s="74">
        <f>J95+J96+J97+J98</f>
        <v>3753.0886200000004</v>
      </c>
      <c r="K94" s="74">
        <f>K97</f>
        <v>3564.5210000000002</v>
      </c>
      <c r="L94" s="74">
        <f>L95+L96+L97+L98</f>
        <v>3362.1325400000005</v>
      </c>
      <c r="M94" s="74">
        <f>M97</f>
        <v>3334.3150000000001</v>
      </c>
      <c r="N94" s="74">
        <f>N95+N96+N97+N98</f>
        <v>4191.9160000000002</v>
      </c>
      <c r="O94" s="74"/>
      <c r="P94" s="74">
        <f>P95+P96+P97+P98</f>
        <v>3571.94328</v>
      </c>
      <c r="Q94" s="74"/>
      <c r="R94" s="74">
        <f>R95+R96+R97+R98</f>
        <v>3488.9270000000001</v>
      </c>
      <c r="S94" s="74"/>
      <c r="T94" s="74">
        <f>T95+T96+T97+T98</f>
        <v>4599.0159999999996</v>
      </c>
      <c r="U94" s="74"/>
      <c r="V94" s="74">
        <f>V95+V96+V97+V98</f>
        <v>3623.5509999999999</v>
      </c>
      <c r="W94" s="74"/>
      <c r="X94" s="74">
        <f>X95+X96+X97+X98</f>
        <v>4289.9470000000001</v>
      </c>
      <c r="Y94" s="74"/>
      <c r="Z94" s="74">
        <f>Z95+Z96+Z97+Z98</f>
        <v>4220.3180000000002</v>
      </c>
      <c r="AA94" s="74"/>
      <c r="AB94" s="74">
        <f>AB95+AB96+AB97+AB98</f>
        <v>4467.0319999999992</v>
      </c>
      <c r="AC94" s="74"/>
      <c r="AD94" s="74">
        <f>AD95+AD96+AD97+AD98</f>
        <v>3085.4547499999999</v>
      </c>
      <c r="AE94" s="74"/>
      <c r="AF94" s="75"/>
      <c r="AG94" s="26"/>
      <c r="AH94" s="27"/>
    </row>
    <row r="95" spans="1:34" s="29" customFormat="1" x14ac:dyDescent="0.35">
      <c r="A95" s="78" t="s">
        <v>27</v>
      </c>
      <c r="B95" s="76">
        <f>B13+B33+B39+B47+B67</f>
        <v>0</v>
      </c>
      <c r="C95" s="76">
        <f t="shared" ref="C95:E95" si="46">C13+C33+C39+C47+C67</f>
        <v>0</v>
      </c>
      <c r="D95" s="76">
        <f t="shared" si="46"/>
        <v>0</v>
      </c>
      <c r="E95" s="76">
        <f t="shared" si="46"/>
        <v>0</v>
      </c>
      <c r="F95" s="76">
        <f t="shared" si="41"/>
        <v>0</v>
      </c>
      <c r="G95" s="76" t="s">
        <v>55</v>
      </c>
      <c r="H95" s="76">
        <f t="shared" ref="H95:AE98" si="47">H13+H33+H39+H47+H67</f>
        <v>0</v>
      </c>
      <c r="I95" s="76">
        <f t="shared" si="47"/>
        <v>0</v>
      </c>
      <c r="J95" s="76">
        <f t="shared" si="47"/>
        <v>0</v>
      </c>
      <c r="K95" s="76">
        <f t="shared" si="47"/>
        <v>0</v>
      </c>
      <c r="L95" s="76">
        <f t="shared" si="47"/>
        <v>0</v>
      </c>
      <c r="M95" s="76">
        <f t="shared" si="47"/>
        <v>0</v>
      </c>
      <c r="N95" s="76">
        <f t="shared" si="47"/>
        <v>0</v>
      </c>
      <c r="O95" s="76">
        <f t="shared" si="47"/>
        <v>0</v>
      </c>
      <c r="P95" s="76">
        <f t="shared" si="47"/>
        <v>0</v>
      </c>
      <c r="Q95" s="76">
        <f t="shared" si="47"/>
        <v>0</v>
      </c>
      <c r="R95" s="76">
        <f t="shared" si="47"/>
        <v>0</v>
      </c>
      <c r="S95" s="76">
        <f t="shared" si="47"/>
        <v>0</v>
      </c>
      <c r="T95" s="76">
        <f t="shared" si="47"/>
        <v>0</v>
      </c>
      <c r="U95" s="76">
        <f t="shared" si="47"/>
        <v>0</v>
      </c>
      <c r="V95" s="76">
        <f t="shared" si="47"/>
        <v>0</v>
      </c>
      <c r="W95" s="76">
        <f t="shared" si="47"/>
        <v>0</v>
      </c>
      <c r="X95" s="76">
        <f t="shared" si="47"/>
        <v>0</v>
      </c>
      <c r="Y95" s="76">
        <f t="shared" si="47"/>
        <v>0</v>
      </c>
      <c r="Z95" s="76">
        <f t="shared" si="47"/>
        <v>0</v>
      </c>
      <c r="AA95" s="76">
        <f t="shared" si="47"/>
        <v>0</v>
      </c>
      <c r="AB95" s="76">
        <f t="shared" si="47"/>
        <v>0</v>
      </c>
      <c r="AC95" s="76">
        <f t="shared" si="47"/>
        <v>0</v>
      </c>
      <c r="AD95" s="76">
        <f t="shared" si="47"/>
        <v>0</v>
      </c>
      <c r="AE95" s="76">
        <f t="shared" si="47"/>
        <v>0</v>
      </c>
      <c r="AF95" s="77"/>
      <c r="AG95" s="26"/>
      <c r="AH95" s="27"/>
    </row>
    <row r="96" spans="1:34" s="29" customFormat="1" x14ac:dyDescent="0.35">
      <c r="A96" s="78" t="s">
        <v>28</v>
      </c>
      <c r="B96" s="76">
        <f t="shared" ref="B96:E98" si="48">B14+B34+B40+B48+B68</f>
        <v>0</v>
      </c>
      <c r="C96" s="76">
        <f t="shared" si="48"/>
        <v>0</v>
      </c>
      <c r="D96" s="76">
        <f t="shared" si="48"/>
        <v>0</v>
      </c>
      <c r="E96" s="76">
        <f t="shared" si="48"/>
        <v>0</v>
      </c>
      <c r="F96" s="76">
        <f t="shared" si="41"/>
        <v>0</v>
      </c>
      <c r="G96" s="76">
        <f t="shared" si="42"/>
        <v>0</v>
      </c>
      <c r="H96" s="76">
        <f t="shared" si="47"/>
        <v>0</v>
      </c>
      <c r="I96" s="76">
        <f t="shared" si="47"/>
        <v>0</v>
      </c>
      <c r="J96" s="76">
        <f t="shared" si="47"/>
        <v>0</v>
      </c>
      <c r="K96" s="76">
        <f t="shared" si="47"/>
        <v>0</v>
      </c>
      <c r="L96" s="76">
        <f t="shared" si="47"/>
        <v>0</v>
      </c>
      <c r="M96" s="76">
        <f t="shared" si="47"/>
        <v>0</v>
      </c>
      <c r="N96" s="76">
        <f t="shared" si="47"/>
        <v>0</v>
      </c>
      <c r="O96" s="76">
        <f t="shared" si="47"/>
        <v>0</v>
      </c>
      <c r="P96" s="76">
        <f t="shared" si="47"/>
        <v>0</v>
      </c>
      <c r="Q96" s="76">
        <f t="shared" si="47"/>
        <v>0</v>
      </c>
      <c r="R96" s="76">
        <f t="shared" si="47"/>
        <v>0</v>
      </c>
      <c r="S96" s="76">
        <f t="shared" si="47"/>
        <v>0</v>
      </c>
      <c r="T96" s="76">
        <f t="shared" si="47"/>
        <v>0</v>
      </c>
      <c r="U96" s="76">
        <f t="shared" si="47"/>
        <v>0</v>
      </c>
      <c r="V96" s="76">
        <f t="shared" si="47"/>
        <v>0</v>
      </c>
      <c r="W96" s="76">
        <f t="shared" si="47"/>
        <v>0</v>
      </c>
      <c r="X96" s="76">
        <f t="shared" si="47"/>
        <v>0</v>
      </c>
      <c r="Y96" s="76">
        <f t="shared" si="47"/>
        <v>0</v>
      </c>
      <c r="Z96" s="76">
        <f t="shared" si="47"/>
        <v>0</v>
      </c>
      <c r="AA96" s="76">
        <f t="shared" si="47"/>
        <v>0</v>
      </c>
      <c r="AB96" s="76">
        <f t="shared" si="47"/>
        <v>0</v>
      </c>
      <c r="AC96" s="76">
        <f t="shared" si="47"/>
        <v>0</v>
      </c>
      <c r="AD96" s="76">
        <f t="shared" si="47"/>
        <v>0</v>
      </c>
      <c r="AE96" s="76">
        <f t="shared" si="47"/>
        <v>0</v>
      </c>
      <c r="AF96" s="79"/>
      <c r="AG96" s="26"/>
      <c r="AH96" s="27"/>
    </row>
    <row r="97" spans="1:35" s="29" customFormat="1" x14ac:dyDescent="0.35">
      <c r="A97" s="78" t="s">
        <v>29</v>
      </c>
      <c r="B97" s="76">
        <f t="shared" si="48"/>
        <v>52857.201000000001</v>
      </c>
      <c r="C97" s="76">
        <f>C94</f>
        <v>17319.095969999998</v>
      </c>
      <c r="D97" s="76">
        <f>D15+D35+D41+D49+D69</f>
        <v>11903.296999999999</v>
      </c>
      <c r="E97" s="76">
        <f t="shared" si="48"/>
        <v>11903.296999999999</v>
      </c>
      <c r="F97" s="76">
        <v>14.42</v>
      </c>
      <c r="G97" s="76">
        <v>74.66</v>
      </c>
      <c r="H97" s="76">
        <f t="shared" si="47"/>
        <v>10203.874809999999</v>
      </c>
      <c r="I97" s="76">
        <f t="shared" si="47"/>
        <v>7618.1379999999999</v>
      </c>
      <c r="J97" s="76">
        <f t="shared" si="47"/>
        <v>3753.0886200000004</v>
      </c>
      <c r="K97" s="76">
        <f t="shared" si="47"/>
        <v>3564.5210000000002</v>
      </c>
      <c r="L97" s="76">
        <f t="shared" si="47"/>
        <v>3362.1325400000005</v>
      </c>
      <c r="M97" s="76">
        <f t="shared" si="47"/>
        <v>3334.3150000000001</v>
      </c>
      <c r="N97" s="76">
        <f t="shared" si="47"/>
        <v>4191.9160000000002</v>
      </c>
      <c r="O97" s="76">
        <f t="shared" si="47"/>
        <v>0</v>
      </c>
      <c r="P97" s="76">
        <f t="shared" si="47"/>
        <v>3571.94328</v>
      </c>
      <c r="Q97" s="76">
        <f t="shared" si="47"/>
        <v>0</v>
      </c>
      <c r="R97" s="76">
        <f t="shared" si="47"/>
        <v>3488.9270000000001</v>
      </c>
      <c r="S97" s="76">
        <f t="shared" si="47"/>
        <v>0</v>
      </c>
      <c r="T97" s="76">
        <f t="shared" si="47"/>
        <v>4599.0159999999996</v>
      </c>
      <c r="U97" s="76">
        <f t="shared" si="47"/>
        <v>0</v>
      </c>
      <c r="V97" s="76">
        <f t="shared" si="47"/>
        <v>3623.5509999999999</v>
      </c>
      <c r="W97" s="76">
        <f t="shared" si="47"/>
        <v>0</v>
      </c>
      <c r="X97" s="76">
        <f t="shared" si="47"/>
        <v>4289.9470000000001</v>
      </c>
      <c r="Y97" s="76">
        <f t="shared" si="47"/>
        <v>0</v>
      </c>
      <c r="Z97" s="76">
        <f t="shared" si="47"/>
        <v>4220.3180000000002</v>
      </c>
      <c r="AA97" s="76">
        <f t="shared" si="47"/>
        <v>0</v>
      </c>
      <c r="AB97" s="76">
        <f t="shared" si="47"/>
        <v>4467.0319999999992</v>
      </c>
      <c r="AC97" s="76">
        <f t="shared" si="47"/>
        <v>0</v>
      </c>
      <c r="AD97" s="76">
        <f t="shared" si="47"/>
        <v>3085.4547499999999</v>
      </c>
      <c r="AE97" s="76">
        <f t="shared" si="47"/>
        <v>0</v>
      </c>
      <c r="AF97" s="79"/>
      <c r="AG97" s="26"/>
      <c r="AH97" s="27"/>
    </row>
    <row r="98" spans="1:35" s="29" customFormat="1" x14ac:dyDescent="0.35">
      <c r="A98" s="80" t="s">
        <v>30</v>
      </c>
      <c r="B98" s="76">
        <f t="shared" si="48"/>
        <v>0</v>
      </c>
      <c r="C98" s="76">
        <f t="shared" si="48"/>
        <v>0</v>
      </c>
      <c r="D98" s="76">
        <f t="shared" si="48"/>
        <v>0</v>
      </c>
      <c r="E98" s="76">
        <f t="shared" si="48"/>
        <v>0</v>
      </c>
      <c r="F98" s="76">
        <f t="shared" si="41"/>
        <v>0</v>
      </c>
      <c r="G98" s="76">
        <f t="shared" si="42"/>
        <v>0</v>
      </c>
      <c r="H98" s="76">
        <f t="shared" si="47"/>
        <v>0</v>
      </c>
      <c r="I98" s="76">
        <f t="shared" si="47"/>
        <v>0</v>
      </c>
      <c r="J98" s="76">
        <f t="shared" si="47"/>
        <v>0</v>
      </c>
      <c r="K98" s="76">
        <f t="shared" si="47"/>
        <v>0</v>
      </c>
      <c r="L98" s="76">
        <f t="shared" si="47"/>
        <v>0</v>
      </c>
      <c r="M98" s="76">
        <f t="shared" si="47"/>
        <v>0</v>
      </c>
      <c r="N98" s="76">
        <f t="shared" si="47"/>
        <v>0</v>
      </c>
      <c r="O98" s="76">
        <f t="shared" si="47"/>
        <v>0</v>
      </c>
      <c r="P98" s="76">
        <f t="shared" si="47"/>
        <v>0</v>
      </c>
      <c r="Q98" s="76">
        <f t="shared" si="47"/>
        <v>0</v>
      </c>
      <c r="R98" s="76">
        <f t="shared" si="47"/>
        <v>0</v>
      </c>
      <c r="S98" s="76">
        <f t="shared" si="47"/>
        <v>0</v>
      </c>
      <c r="T98" s="76">
        <f t="shared" si="47"/>
        <v>0</v>
      </c>
      <c r="U98" s="76">
        <f t="shared" si="47"/>
        <v>0</v>
      </c>
      <c r="V98" s="76">
        <f t="shared" si="47"/>
        <v>0</v>
      </c>
      <c r="W98" s="76">
        <f t="shared" si="47"/>
        <v>0</v>
      </c>
      <c r="X98" s="76">
        <f t="shared" si="47"/>
        <v>0</v>
      </c>
      <c r="Y98" s="76">
        <f t="shared" si="47"/>
        <v>0</v>
      </c>
      <c r="Z98" s="76">
        <f>Z16+Z36+Z42+Z50+Z70</f>
        <v>0</v>
      </c>
      <c r="AA98" s="76">
        <f t="shared" si="47"/>
        <v>0</v>
      </c>
      <c r="AB98" s="76">
        <f t="shared" si="47"/>
        <v>0</v>
      </c>
      <c r="AC98" s="76">
        <f t="shared" si="47"/>
        <v>0</v>
      </c>
      <c r="AD98" s="76">
        <f t="shared" si="47"/>
        <v>0</v>
      </c>
      <c r="AE98" s="76">
        <f t="shared" si="47"/>
        <v>0</v>
      </c>
      <c r="AF98" s="79"/>
      <c r="AG98" s="26"/>
      <c r="AH98" s="27"/>
    </row>
    <row r="99" spans="1:35" s="3" customFormat="1" x14ac:dyDescent="0.35">
      <c r="B99" s="26"/>
      <c r="C99" s="81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G99" s="26"/>
      <c r="AI99" s="26"/>
    </row>
    <row r="100" spans="1:35" s="3" customFormat="1" x14ac:dyDescent="0.35">
      <c r="B100" s="26"/>
    </row>
    <row r="101" spans="1:35" x14ac:dyDescent="0.3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35" x14ac:dyDescent="0.3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</row>
    <row r="103" spans="1:35" x14ac:dyDescent="0.3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</row>
    <row r="104" spans="1:35" x14ac:dyDescent="0.3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</row>
    <row r="153" spans="6:7" x14ac:dyDescent="0.35">
      <c r="F153" s="4">
        <v>0</v>
      </c>
      <c r="G153" s="4" t="e">
        <f>E153/C153*100</f>
        <v>#DIV/0!</v>
      </c>
    </row>
    <row r="156" spans="6:7" x14ac:dyDescent="0.35">
      <c r="F156" s="4">
        <v>0</v>
      </c>
      <c r="G156" s="4">
        <v>0</v>
      </c>
    </row>
  </sheetData>
  <mergeCells count="28">
    <mergeCell ref="A29:AF29"/>
    <mergeCell ref="A30:AF30"/>
    <mergeCell ref="A43:AF43"/>
    <mergeCell ref="A44:AF44"/>
    <mergeCell ref="A63:AF63"/>
    <mergeCell ref="A64:AF64"/>
    <mergeCell ref="Z6:AA6"/>
    <mergeCell ref="AB6:AC6"/>
    <mergeCell ref="AD6:AE6"/>
    <mergeCell ref="AF6:AF7"/>
    <mergeCell ref="A9:AF9"/>
    <mergeCell ref="A10:AF10"/>
    <mergeCell ref="N6:O6"/>
    <mergeCell ref="P6:Q6"/>
    <mergeCell ref="R6:S6"/>
    <mergeCell ref="T6:U6"/>
    <mergeCell ref="V6:W6"/>
    <mergeCell ref="X6:Y6"/>
    <mergeCell ref="A6:A7"/>
    <mergeCell ref="F6:G6"/>
    <mergeCell ref="H6:I6"/>
    <mergeCell ref="J6:K6"/>
    <mergeCell ref="L6:M6"/>
    <mergeCell ref="A1:AD1"/>
    <mergeCell ref="A2:AD2"/>
    <mergeCell ref="A3:AD3"/>
    <mergeCell ref="A4:AD4"/>
    <mergeCell ref="AB5:AD5"/>
  </mergeCells>
  <hyperlinks>
    <hyperlink ref="A4:AD4" location="Оглавление!A1" display="Комплексный план (сетевой график) по реализации муниципальной программы &quot;Развитие институтов гражданского общества города Когалыма&quo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2024-04-15T09:33:20Z</dcterms:modified>
</cp:coreProperties>
</file>