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за январь" sheetId="17" r:id="rId1"/>
  </sheets>
  <definedNames>
    <definedName name="_xlnm.Print_Titles" localSheetId="0">'за январь'!$3:$4</definedName>
    <definedName name="_xlnm.Print_Area" localSheetId="0">'за январь'!$A$1:$AR$163</definedName>
  </definedNames>
  <calcPr calcId="145621"/>
</workbook>
</file>

<file path=xl/calcChain.xml><?xml version="1.0" encoding="utf-8"?>
<calcChain xmlns="http://schemas.openxmlformats.org/spreadsheetml/2006/main">
  <c r="AQ17" i="17" l="1"/>
  <c r="AO17" i="17"/>
  <c r="AL17" i="17"/>
  <c r="AI17" i="17"/>
  <c r="AF17" i="17"/>
  <c r="AC17" i="17"/>
  <c r="Z17" i="17"/>
  <c r="W17" i="17"/>
  <c r="T17" i="17"/>
  <c r="Q17" i="17"/>
  <c r="N17" i="17"/>
  <c r="L17" i="17"/>
  <c r="K17" i="17"/>
  <c r="I17" i="17"/>
  <c r="AQ102" i="17"/>
  <c r="AO102" i="17"/>
  <c r="AL102" i="17"/>
  <c r="AI102" i="17"/>
  <c r="AF102" i="17"/>
  <c r="AC102" i="17"/>
  <c r="Z102" i="17"/>
  <c r="W102" i="17"/>
  <c r="T102" i="17"/>
  <c r="Q102" i="17"/>
  <c r="N102" i="17"/>
  <c r="K102" i="17"/>
  <c r="K133" i="17" l="1"/>
  <c r="H126" i="17"/>
  <c r="H127" i="17"/>
  <c r="H128" i="17"/>
  <c r="G126" i="17"/>
  <c r="G127" i="17"/>
  <c r="G128" i="17"/>
  <c r="AQ126" i="17"/>
  <c r="AQ127" i="17"/>
  <c r="AQ128" i="17"/>
  <c r="AO126" i="17"/>
  <c r="AO127" i="17"/>
  <c r="AO128" i="17"/>
  <c r="AL126" i="17"/>
  <c r="AL127" i="17"/>
  <c r="AL128" i="17"/>
  <c r="AI126" i="17"/>
  <c r="AI127" i="17"/>
  <c r="AI128" i="17"/>
  <c r="AF126" i="17"/>
  <c r="AF127" i="17"/>
  <c r="AF128" i="17"/>
  <c r="AC126" i="17"/>
  <c r="AC127" i="17"/>
  <c r="AC128" i="17"/>
  <c r="Z126" i="17"/>
  <c r="Z127" i="17"/>
  <c r="Z128" i="17"/>
  <c r="W126" i="17"/>
  <c r="W127" i="17"/>
  <c r="W128" i="17"/>
  <c r="T126" i="17"/>
  <c r="T127" i="17"/>
  <c r="T128" i="17"/>
  <c r="Q126" i="17"/>
  <c r="Q127" i="17"/>
  <c r="Q128" i="17"/>
  <c r="N126" i="17"/>
  <c r="N127" i="17"/>
  <c r="N128" i="17"/>
  <c r="K126" i="17"/>
  <c r="K127" i="17"/>
  <c r="K128" i="17"/>
  <c r="K124" i="17"/>
  <c r="Q124" i="17"/>
  <c r="W124" i="17"/>
  <c r="Z124" i="17"/>
  <c r="AC124" i="17"/>
  <c r="AF124" i="17"/>
  <c r="AI124" i="17"/>
  <c r="AL124" i="17"/>
  <c r="AO124" i="17"/>
  <c r="AQ124" i="17"/>
  <c r="F126" i="17"/>
  <c r="F127" i="17"/>
  <c r="E127" i="17" s="1"/>
  <c r="F128" i="17"/>
  <c r="E126" i="17"/>
  <c r="E128" i="17"/>
  <c r="D126" i="17"/>
  <c r="D127" i="17"/>
  <c r="D128" i="17"/>
  <c r="AQ132" i="17"/>
  <c r="AQ133" i="17"/>
  <c r="AQ134" i="17"/>
  <c r="AO132" i="17"/>
  <c r="AO133" i="17"/>
  <c r="AO134" i="17"/>
  <c r="AL132" i="17"/>
  <c r="AL133" i="17"/>
  <c r="AL134" i="17"/>
  <c r="AI132" i="17"/>
  <c r="AI133" i="17"/>
  <c r="AI134" i="17"/>
  <c r="AF132" i="17"/>
  <c r="AF133" i="17"/>
  <c r="AF134" i="17"/>
  <c r="AC132" i="17"/>
  <c r="AC133" i="17"/>
  <c r="AC134" i="17"/>
  <c r="Z132" i="17"/>
  <c r="Z133" i="17"/>
  <c r="Z134" i="17"/>
  <c r="Z138" i="17"/>
  <c r="Z139" i="17"/>
  <c r="Z140" i="17"/>
  <c r="Z141" i="17"/>
  <c r="Z144" i="17"/>
  <c r="Z145" i="17"/>
  <c r="Z146" i="17"/>
  <c r="Z147" i="17"/>
  <c r="Z150" i="17"/>
  <c r="Z151" i="17"/>
  <c r="Z152" i="17"/>
  <c r="Z153" i="17"/>
  <c r="W132" i="17"/>
  <c r="W133" i="17"/>
  <c r="W134" i="17"/>
  <c r="T132" i="17"/>
  <c r="T133" i="17"/>
  <c r="T134" i="17"/>
  <c r="Q132" i="17"/>
  <c r="Q133" i="17"/>
  <c r="Q134" i="17"/>
  <c r="N132" i="17"/>
  <c r="N133" i="17"/>
  <c r="N134" i="17"/>
  <c r="K132" i="17"/>
  <c r="K134" i="17"/>
  <c r="E121" i="17"/>
  <c r="E115" i="17"/>
  <c r="E116" i="17"/>
  <c r="E114" i="17"/>
  <c r="F109" i="17"/>
  <c r="E109" i="17"/>
  <c r="E96" i="17"/>
  <c r="F54" i="17"/>
  <c r="E54" i="17" s="1"/>
  <c r="D54" i="17"/>
  <c r="D48" i="17"/>
  <c r="E48" i="17"/>
  <c r="F48" i="17"/>
  <c r="E42" i="17"/>
  <c r="F24" i="17"/>
  <c r="E36" i="17"/>
  <c r="E30" i="17"/>
  <c r="E24" i="17"/>
  <c r="D11" i="17"/>
  <c r="E124" i="17" l="1"/>
  <c r="T124" i="17"/>
  <c r="N124" i="17"/>
  <c r="F124" i="17"/>
  <c r="F134" i="17"/>
  <c r="E134" i="17" s="1"/>
  <c r="F132" i="17"/>
  <c r="E132" i="17" s="1"/>
  <c r="F133" i="17"/>
  <c r="E133" i="17" s="1"/>
  <c r="J130" i="17" l="1"/>
  <c r="K130" i="17"/>
  <c r="M130" i="17"/>
  <c r="N130" i="17"/>
  <c r="P130" i="17"/>
  <c r="Q130" i="17"/>
  <c r="S130" i="17"/>
  <c r="T130" i="17"/>
  <c r="V130" i="17"/>
  <c r="W130" i="17"/>
  <c r="Y130" i="17"/>
  <c r="Z130" i="17"/>
  <c r="Z136" i="17" s="1"/>
  <c r="Z142" i="17" s="1"/>
  <c r="Z148" i="17" s="1"/>
  <c r="Z154" i="17" s="1"/>
  <c r="AB130" i="17"/>
  <c r="AC130" i="17"/>
  <c r="AE130" i="17"/>
  <c r="AF130" i="17"/>
  <c r="AH130" i="17"/>
  <c r="AI130" i="17"/>
  <c r="AK130" i="17"/>
  <c r="AL130" i="17"/>
  <c r="AN130" i="17"/>
  <c r="AO130" i="17"/>
  <c r="AQ130" i="17"/>
  <c r="H115" i="17"/>
  <c r="H116" i="17"/>
  <c r="H114" i="17"/>
  <c r="G115" i="17"/>
  <c r="G116" i="17"/>
  <c r="G114" i="17"/>
  <c r="J118" i="17"/>
  <c r="K118" i="17"/>
  <c r="L118" i="17"/>
  <c r="M118" i="17"/>
  <c r="N118" i="17"/>
  <c r="O118" i="17"/>
  <c r="P118" i="17"/>
  <c r="Q118" i="17"/>
  <c r="R118" i="17"/>
  <c r="S118" i="17"/>
  <c r="T118" i="17"/>
  <c r="U118" i="17"/>
  <c r="V118" i="17"/>
  <c r="W118" i="17"/>
  <c r="X118" i="17"/>
  <c r="Y118" i="17"/>
  <c r="Z118" i="17"/>
  <c r="AA118" i="17"/>
  <c r="AB118" i="17"/>
  <c r="AC118" i="17"/>
  <c r="AD118" i="17"/>
  <c r="AE118" i="17"/>
  <c r="AF118" i="17"/>
  <c r="AG118" i="17"/>
  <c r="AH118" i="17"/>
  <c r="AI118" i="17"/>
  <c r="AJ118" i="17"/>
  <c r="AK118" i="17"/>
  <c r="AL118" i="17"/>
  <c r="AM118" i="17"/>
  <c r="AN118" i="17"/>
  <c r="AO118" i="17"/>
  <c r="AP118" i="17"/>
  <c r="AQ118" i="17"/>
  <c r="F121" i="17"/>
  <c r="G121" i="17" s="1"/>
  <c r="H121" i="17" s="1"/>
  <c r="D121" i="17"/>
  <c r="D118" i="17" s="1"/>
  <c r="E118" i="17"/>
  <c r="F118" i="17"/>
  <c r="F115" i="17"/>
  <c r="F116" i="17"/>
  <c r="F112" i="17"/>
  <c r="F114" i="17"/>
  <c r="D112" i="17"/>
  <c r="D115" i="17"/>
  <c r="D116" i="17"/>
  <c r="D114" i="17"/>
  <c r="C114" i="17"/>
  <c r="J112" i="17"/>
  <c r="K112" i="17"/>
  <c r="L112" i="17"/>
  <c r="M112" i="17"/>
  <c r="N112" i="17"/>
  <c r="O112" i="17"/>
  <c r="P112" i="17"/>
  <c r="Q112" i="17"/>
  <c r="R112" i="17"/>
  <c r="S112" i="17"/>
  <c r="T112" i="17"/>
  <c r="U112" i="17"/>
  <c r="V112" i="17"/>
  <c r="W112" i="17"/>
  <c r="X112" i="17"/>
  <c r="Y112" i="17"/>
  <c r="Z112" i="17"/>
  <c r="AA112" i="17"/>
  <c r="AB112" i="17"/>
  <c r="AC112" i="17"/>
  <c r="AD112" i="17"/>
  <c r="AE112" i="17"/>
  <c r="AF112" i="17"/>
  <c r="AG112" i="17"/>
  <c r="AH112" i="17"/>
  <c r="AI112" i="17"/>
  <c r="AJ112" i="17"/>
  <c r="AK112" i="17"/>
  <c r="AL112" i="17"/>
  <c r="AM112" i="17"/>
  <c r="AN112" i="17"/>
  <c r="AO112" i="17"/>
  <c r="AP112" i="17"/>
  <c r="AQ112" i="17"/>
  <c r="I112" i="17"/>
  <c r="E112" i="17"/>
  <c r="C112" i="17"/>
  <c r="J110" i="17"/>
  <c r="K110" i="17"/>
  <c r="L110" i="17"/>
  <c r="M110" i="17"/>
  <c r="N110" i="17"/>
  <c r="O110" i="17"/>
  <c r="P110" i="17"/>
  <c r="Q110" i="17"/>
  <c r="R110" i="17"/>
  <c r="S110" i="17"/>
  <c r="T110" i="17"/>
  <c r="U110" i="17"/>
  <c r="V110" i="17"/>
  <c r="W110" i="17"/>
  <c r="X110" i="17"/>
  <c r="Y110" i="17"/>
  <c r="Z110" i="17"/>
  <c r="AA110" i="17"/>
  <c r="AB110" i="17"/>
  <c r="AC110" i="17"/>
  <c r="AD110" i="17"/>
  <c r="AE110" i="17"/>
  <c r="AF110" i="17"/>
  <c r="AG110" i="17"/>
  <c r="AH110" i="17"/>
  <c r="AI110" i="17"/>
  <c r="AJ110" i="17"/>
  <c r="AK110" i="17"/>
  <c r="AL110" i="17"/>
  <c r="AM110" i="17"/>
  <c r="AN110" i="17"/>
  <c r="AO110" i="17"/>
  <c r="AP110" i="17"/>
  <c r="AQ110" i="17"/>
  <c r="J108" i="17"/>
  <c r="K108" i="17"/>
  <c r="L108" i="17"/>
  <c r="M108" i="17"/>
  <c r="N108" i="17"/>
  <c r="O108" i="17"/>
  <c r="P108" i="17"/>
  <c r="P106" i="17" s="1"/>
  <c r="Q108" i="17"/>
  <c r="R108" i="17"/>
  <c r="R106" i="17" s="1"/>
  <c r="S108" i="17"/>
  <c r="T108" i="17"/>
  <c r="T106" i="17" s="1"/>
  <c r="U108" i="17"/>
  <c r="V108" i="17"/>
  <c r="W108" i="17"/>
  <c r="X108" i="17"/>
  <c r="X106" i="17" s="1"/>
  <c r="Y108" i="17"/>
  <c r="Z108" i="17"/>
  <c r="AA108" i="17"/>
  <c r="AB108" i="17"/>
  <c r="AC108" i="17"/>
  <c r="AD108" i="17"/>
  <c r="AE108" i="17"/>
  <c r="AF108" i="17"/>
  <c r="AF106" i="17" s="1"/>
  <c r="AG108" i="17"/>
  <c r="AH108" i="17"/>
  <c r="AH106" i="17" s="1"/>
  <c r="AI108" i="17"/>
  <c r="AJ108" i="17"/>
  <c r="AJ106" i="17" s="1"/>
  <c r="AK108" i="17"/>
  <c r="AL108" i="17"/>
  <c r="AM108" i="17"/>
  <c r="AN108" i="17"/>
  <c r="AN106" i="17" s="1"/>
  <c r="AO108" i="17"/>
  <c r="AP108" i="17"/>
  <c r="AQ108" i="17"/>
  <c r="J109" i="17"/>
  <c r="K109" i="17"/>
  <c r="L109" i="17"/>
  <c r="M109" i="17"/>
  <c r="N109" i="17"/>
  <c r="O109" i="17"/>
  <c r="P109" i="17"/>
  <c r="Q109" i="17"/>
  <c r="R109" i="17"/>
  <c r="S109" i="17"/>
  <c r="T109" i="17"/>
  <c r="U109" i="17"/>
  <c r="V109" i="17"/>
  <c r="W109" i="17"/>
  <c r="X109" i="17"/>
  <c r="Y109" i="17"/>
  <c r="Z109" i="17"/>
  <c r="AA109" i="17"/>
  <c r="AB109" i="17"/>
  <c r="AC109" i="17"/>
  <c r="AD109" i="17"/>
  <c r="AE109" i="17"/>
  <c r="AF109" i="17"/>
  <c r="AG109" i="17"/>
  <c r="AH109" i="17"/>
  <c r="AI109" i="17"/>
  <c r="AJ109" i="17"/>
  <c r="AK109" i="17"/>
  <c r="AL109" i="17"/>
  <c r="AM109" i="17"/>
  <c r="AN109" i="17"/>
  <c r="AO109" i="17"/>
  <c r="AP109" i="17"/>
  <c r="AQ109" i="17"/>
  <c r="I109" i="17"/>
  <c r="J106" i="17"/>
  <c r="L106" i="17"/>
  <c r="M106" i="17"/>
  <c r="N106" i="17"/>
  <c r="Q106" i="17"/>
  <c r="U106" i="17"/>
  <c r="V106" i="17"/>
  <c r="Y106" i="17"/>
  <c r="Z106" i="17"/>
  <c r="AB106" i="17"/>
  <c r="AC106" i="17"/>
  <c r="AD106" i="17"/>
  <c r="AG106" i="17"/>
  <c r="AK106" i="17"/>
  <c r="AL106" i="17"/>
  <c r="AO106" i="17"/>
  <c r="AP106" i="17"/>
  <c r="I106" i="17"/>
  <c r="E106" i="17"/>
  <c r="F106" i="17"/>
  <c r="H106" i="17" s="1"/>
  <c r="H124" i="17" s="1"/>
  <c r="D106" i="17"/>
  <c r="D110" i="17"/>
  <c r="D109" i="17"/>
  <c r="D108" i="17"/>
  <c r="K99" i="17"/>
  <c r="AC93" i="17"/>
  <c r="M93" i="17"/>
  <c r="N93" i="17"/>
  <c r="O93" i="17"/>
  <c r="P93" i="17"/>
  <c r="Q93" i="17"/>
  <c r="R93" i="17"/>
  <c r="S93" i="17"/>
  <c r="T93" i="17"/>
  <c r="U93" i="17"/>
  <c r="V93" i="17"/>
  <c r="W93" i="17"/>
  <c r="X93" i="17"/>
  <c r="Y93" i="17"/>
  <c r="Z93" i="17"/>
  <c r="AA93" i="17"/>
  <c r="AB93" i="17"/>
  <c r="AD93" i="17"/>
  <c r="AE93" i="17"/>
  <c r="AF93" i="17"/>
  <c r="AG93" i="17"/>
  <c r="AH93" i="17"/>
  <c r="AI93" i="17"/>
  <c r="AJ93" i="17"/>
  <c r="AK93" i="17"/>
  <c r="AL93" i="17"/>
  <c r="AM93" i="17"/>
  <c r="AN93" i="17"/>
  <c r="AO93" i="17"/>
  <c r="AP93" i="17"/>
  <c r="AQ93" i="17"/>
  <c r="L93" i="17"/>
  <c r="L87" i="17"/>
  <c r="M87" i="17"/>
  <c r="N87" i="17"/>
  <c r="O87" i="17"/>
  <c r="P87" i="17"/>
  <c r="Q87" i="17"/>
  <c r="R87" i="17"/>
  <c r="S87" i="17"/>
  <c r="T87" i="17"/>
  <c r="U87" i="17"/>
  <c r="V87" i="17"/>
  <c r="W87" i="17"/>
  <c r="X87" i="17"/>
  <c r="Y87" i="17"/>
  <c r="Z87" i="17"/>
  <c r="AA87" i="17"/>
  <c r="AB87" i="17"/>
  <c r="AC87" i="17"/>
  <c r="AD87" i="17"/>
  <c r="AE87" i="17"/>
  <c r="AF87" i="17"/>
  <c r="AG87" i="17"/>
  <c r="AH87" i="17"/>
  <c r="AI87" i="17"/>
  <c r="AJ87" i="17"/>
  <c r="AK87" i="17"/>
  <c r="AL87" i="17"/>
  <c r="AM87" i="17"/>
  <c r="AN87" i="17"/>
  <c r="AO87" i="17"/>
  <c r="AP87" i="17"/>
  <c r="AQ87" i="17"/>
  <c r="K87" i="17"/>
  <c r="L81" i="17"/>
  <c r="M81" i="17"/>
  <c r="N81" i="17"/>
  <c r="O81" i="17"/>
  <c r="P81" i="17"/>
  <c r="Q81" i="17"/>
  <c r="R81" i="17"/>
  <c r="S81" i="17"/>
  <c r="T81" i="17"/>
  <c r="U81" i="17"/>
  <c r="V81" i="17"/>
  <c r="W81" i="17"/>
  <c r="X81" i="17"/>
  <c r="Y81" i="17"/>
  <c r="Z81" i="17"/>
  <c r="AA81" i="17"/>
  <c r="AB81" i="17"/>
  <c r="AC81" i="17"/>
  <c r="AD81" i="17"/>
  <c r="AE81" i="17"/>
  <c r="AF81" i="17"/>
  <c r="AG81" i="17"/>
  <c r="AH81" i="17"/>
  <c r="AI81" i="17"/>
  <c r="AJ81" i="17"/>
  <c r="AK81" i="17"/>
  <c r="AL81" i="17"/>
  <c r="AM81" i="17"/>
  <c r="AN81" i="17"/>
  <c r="AO81" i="17"/>
  <c r="AP81" i="17"/>
  <c r="AQ81" i="17"/>
  <c r="K81" i="17"/>
  <c r="M99" i="17"/>
  <c r="N99" i="17"/>
  <c r="P99" i="17"/>
  <c r="Q99" i="17"/>
  <c r="S99" i="17"/>
  <c r="T99" i="17"/>
  <c r="V99" i="17"/>
  <c r="W99" i="17"/>
  <c r="Y99" i="17"/>
  <c r="Z99" i="17"/>
  <c r="AB99" i="17"/>
  <c r="AC99" i="17"/>
  <c r="AE99" i="17"/>
  <c r="AF99" i="17"/>
  <c r="AH99" i="17"/>
  <c r="AI99" i="17"/>
  <c r="AK99" i="17"/>
  <c r="AL99" i="17"/>
  <c r="AN99" i="17"/>
  <c r="AO99" i="17"/>
  <c r="AQ99" i="17"/>
  <c r="F102" i="17"/>
  <c r="F99" i="17" s="1"/>
  <c r="E102" i="17"/>
  <c r="E99" i="17" s="1"/>
  <c r="H96" i="17"/>
  <c r="G96" i="17"/>
  <c r="F96" i="17"/>
  <c r="D96" i="17"/>
  <c r="D93" i="17" s="1"/>
  <c r="C96" i="17"/>
  <c r="E93" i="17"/>
  <c r="F93" i="17"/>
  <c r="F90" i="17"/>
  <c r="E90" i="17" s="1"/>
  <c r="D90" i="17"/>
  <c r="E87" i="17"/>
  <c r="F84" i="17"/>
  <c r="D84" i="17"/>
  <c r="D81" i="17" s="1"/>
  <c r="D75" i="17"/>
  <c r="K69" i="17"/>
  <c r="F72" i="17"/>
  <c r="E72" i="17" s="1"/>
  <c r="D72" i="17"/>
  <c r="E130" i="17"/>
  <c r="F130" i="17"/>
  <c r="H112" i="17" l="1"/>
  <c r="G112" i="17"/>
  <c r="H72" i="17"/>
  <c r="G72" i="17"/>
  <c r="F87" i="17"/>
  <c r="H90" i="17"/>
  <c r="D87" i="17"/>
  <c r="F81" i="17"/>
  <c r="E84" i="17"/>
  <c r="E81" i="17" s="1"/>
  <c r="H81" i="17"/>
  <c r="H84" i="17"/>
  <c r="H118" i="17"/>
  <c r="AQ106" i="17"/>
  <c r="AM106" i="17"/>
  <c r="AI106" i="17"/>
  <c r="AE106" i="17"/>
  <c r="AA106" i="17"/>
  <c r="W106" i="17"/>
  <c r="S106" i="17"/>
  <c r="O106" i="17"/>
  <c r="K106" i="17"/>
  <c r="H93" i="17"/>
  <c r="H87" i="17"/>
  <c r="F78" i="17" l="1"/>
  <c r="J75" i="17"/>
  <c r="K75" i="17"/>
  <c r="L75" i="17"/>
  <c r="M75" i="17"/>
  <c r="N75" i="17"/>
  <c r="O75" i="17"/>
  <c r="P75" i="17"/>
  <c r="Q75" i="17"/>
  <c r="R75" i="17"/>
  <c r="S75" i="17"/>
  <c r="T75" i="17"/>
  <c r="U75" i="17"/>
  <c r="V75" i="17"/>
  <c r="W75" i="17"/>
  <c r="X75" i="17"/>
  <c r="Y75" i="17"/>
  <c r="Z75" i="17"/>
  <c r="AA75" i="17"/>
  <c r="AB75" i="17"/>
  <c r="AC75" i="17"/>
  <c r="AD75" i="17"/>
  <c r="AE75" i="17"/>
  <c r="AF75" i="17"/>
  <c r="AG75" i="17"/>
  <c r="AH75" i="17"/>
  <c r="AI75" i="17"/>
  <c r="AJ75" i="17"/>
  <c r="AK75" i="17"/>
  <c r="AL75" i="17"/>
  <c r="AM75" i="17"/>
  <c r="AN75" i="17"/>
  <c r="AO75" i="17"/>
  <c r="AP75" i="17"/>
  <c r="AQ75" i="17"/>
  <c r="J69" i="17"/>
  <c r="L69" i="17"/>
  <c r="M69" i="17"/>
  <c r="N69" i="17"/>
  <c r="O69" i="17"/>
  <c r="P69" i="17"/>
  <c r="Q69" i="17"/>
  <c r="R69" i="17"/>
  <c r="S69" i="17"/>
  <c r="T69" i="17"/>
  <c r="U69" i="17"/>
  <c r="V69" i="17"/>
  <c r="W69" i="17"/>
  <c r="X69" i="17"/>
  <c r="Y69" i="17"/>
  <c r="Z69" i="17"/>
  <c r="AA69" i="17"/>
  <c r="AB69" i="17"/>
  <c r="AC69" i="17"/>
  <c r="AD69" i="17"/>
  <c r="AE69" i="17"/>
  <c r="AF69" i="17"/>
  <c r="AG69" i="17"/>
  <c r="AH69" i="17"/>
  <c r="AI69" i="17"/>
  <c r="AJ69" i="17"/>
  <c r="AK69" i="17"/>
  <c r="AL69" i="17"/>
  <c r="AM69" i="17"/>
  <c r="AN69" i="17"/>
  <c r="AO69" i="17"/>
  <c r="AP69" i="17"/>
  <c r="AQ69" i="17"/>
  <c r="K63" i="17"/>
  <c r="N63" i="17"/>
  <c r="Q63" i="17"/>
  <c r="T63" i="17"/>
  <c r="W63" i="17"/>
  <c r="Z63" i="17"/>
  <c r="AC63" i="17"/>
  <c r="AF63" i="17"/>
  <c r="AI63" i="17"/>
  <c r="AL63" i="17"/>
  <c r="AO63" i="17"/>
  <c r="AQ63" i="17"/>
  <c r="D78" i="17"/>
  <c r="C72" i="17"/>
  <c r="D69" i="17"/>
  <c r="E69" i="17"/>
  <c r="F69" i="17"/>
  <c r="F66" i="17"/>
  <c r="E66" i="17" s="1"/>
  <c r="E63" i="17" s="1"/>
  <c r="J60" i="17"/>
  <c r="K60" i="17"/>
  <c r="K57" i="17" s="1"/>
  <c r="M60" i="17"/>
  <c r="N60" i="17"/>
  <c r="P60" i="17"/>
  <c r="Q60" i="17"/>
  <c r="S60" i="17"/>
  <c r="T60" i="17"/>
  <c r="T57" i="17" s="1"/>
  <c r="V60" i="17"/>
  <c r="W60" i="17"/>
  <c r="W57" i="17" s="1"/>
  <c r="Y60" i="17"/>
  <c r="Z60" i="17"/>
  <c r="AB60" i="17"/>
  <c r="AC60" i="17"/>
  <c r="AE60" i="17"/>
  <c r="AF60" i="17"/>
  <c r="AF57" i="17" s="1"/>
  <c r="AH60" i="17"/>
  <c r="AI60" i="17"/>
  <c r="AI57" i="17" s="1"/>
  <c r="AK60" i="17"/>
  <c r="AL60" i="17"/>
  <c r="AN60" i="17"/>
  <c r="AO60" i="17"/>
  <c r="AQ60" i="17"/>
  <c r="AQ57" i="17" s="1"/>
  <c r="N57" i="17"/>
  <c r="Q57" i="17"/>
  <c r="Z57" i="17"/>
  <c r="AC57" i="17"/>
  <c r="AL57" i="17"/>
  <c r="AO57" i="17"/>
  <c r="J45" i="17"/>
  <c r="K45" i="17"/>
  <c r="L45" i="17"/>
  <c r="M45" i="17"/>
  <c r="N45" i="17"/>
  <c r="O45" i="17"/>
  <c r="P45" i="17"/>
  <c r="Q45" i="17"/>
  <c r="R45" i="17"/>
  <c r="S45" i="17"/>
  <c r="T45" i="17"/>
  <c r="U45" i="17"/>
  <c r="V45" i="17"/>
  <c r="W45" i="17"/>
  <c r="X45" i="17"/>
  <c r="Y45" i="17"/>
  <c r="Z45" i="17"/>
  <c r="AA45" i="17"/>
  <c r="AB45" i="17"/>
  <c r="AC45" i="17"/>
  <c r="AD45" i="17"/>
  <c r="AE45" i="17"/>
  <c r="AF45" i="17"/>
  <c r="AG45" i="17"/>
  <c r="AH45" i="17"/>
  <c r="AI45" i="17"/>
  <c r="AJ45" i="17"/>
  <c r="AK45" i="17"/>
  <c r="AL45" i="17"/>
  <c r="AM45" i="17"/>
  <c r="AN45" i="17"/>
  <c r="AO45" i="17"/>
  <c r="AP45" i="17"/>
  <c r="AQ45" i="17"/>
  <c r="I45" i="17"/>
  <c r="J51" i="17"/>
  <c r="K51" i="17"/>
  <c r="L51" i="17"/>
  <c r="M51" i="17"/>
  <c r="N51" i="17"/>
  <c r="O51" i="17"/>
  <c r="P51" i="17"/>
  <c r="Q51" i="17"/>
  <c r="R51" i="17"/>
  <c r="S51" i="17"/>
  <c r="T51" i="17"/>
  <c r="U51" i="17"/>
  <c r="V51" i="17"/>
  <c r="W51" i="17"/>
  <c r="X51" i="17"/>
  <c r="Y51" i="17"/>
  <c r="Z51" i="17"/>
  <c r="AA51" i="17"/>
  <c r="AB51" i="17"/>
  <c r="AC51" i="17"/>
  <c r="AD51" i="17"/>
  <c r="AE51" i="17"/>
  <c r="AF51" i="17"/>
  <c r="AG51" i="17"/>
  <c r="AH51" i="17"/>
  <c r="AI51" i="17"/>
  <c r="AJ51" i="17"/>
  <c r="AK51" i="17"/>
  <c r="AL51" i="17"/>
  <c r="AM51" i="17"/>
  <c r="AN51" i="17"/>
  <c r="AO51" i="17"/>
  <c r="AP51" i="17"/>
  <c r="AQ51" i="17"/>
  <c r="I51" i="17"/>
  <c r="D51" i="17"/>
  <c r="E51" i="17"/>
  <c r="F51" i="17"/>
  <c r="H51" i="17" s="1"/>
  <c r="F42" i="17"/>
  <c r="F39" i="17" s="1"/>
  <c r="D45" i="17"/>
  <c r="K39" i="17"/>
  <c r="N39" i="17"/>
  <c r="Q39" i="17"/>
  <c r="T39" i="17"/>
  <c r="W39" i="17"/>
  <c r="Z39" i="17"/>
  <c r="AC39" i="17"/>
  <c r="AF39" i="17"/>
  <c r="AI39" i="17"/>
  <c r="AL39" i="17"/>
  <c r="AO39" i="17"/>
  <c r="AQ39" i="17"/>
  <c r="E39" i="17"/>
  <c r="F36" i="17"/>
  <c r="F33" i="17" s="1"/>
  <c r="D36" i="17"/>
  <c r="D33" i="17" s="1"/>
  <c r="J33" i="17"/>
  <c r="K33" i="17"/>
  <c r="L33" i="17"/>
  <c r="M33" i="17"/>
  <c r="N33" i="17"/>
  <c r="O33" i="17"/>
  <c r="P33" i="17"/>
  <c r="Q33" i="17"/>
  <c r="R33" i="17"/>
  <c r="S33" i="17"/>
  <c r="T33" i="17"/>
  <c r="U33" i="17"/>
  <c r="V33" i="17"/>
  <c r="W33" i="17"/>
  <c r="X33" i="17"/>
  <c r="Y33" i="17"/>
  <c r="Z33" i="17"/>
  <c r="AA33" i="17"/>
  <c r="AB33" i="17"/>
  <c r="AC33" i="17"/>
  <c r="AD33" i="17"/>
  <c r="AE33" i="17"/>
  <c r="AF33" i="17"/>
  <c r="AG33" i="17"/>
  <c r="AH33" i="17"/>
  <c r="AI33" i="17"/>
  <c r="AJ33" i="17"/>
  <c r="AK33" i="17"/>
  <c r="AL33" i="17"/>
  <c r="AM33" i="17"/>
  <c r="AN33" i="17"/>
  <c r="AO33" i="17"/>
  <c r="AP33" i="17"/>
  <c r="AQ33" i="17"/>
  <c r="I33" i="17"/>
  <c r="E33" i="17"/>
  <c r="J27" i="17"/>
  <c r="K27" i="17"/>
  <c r="L27" i="17"/>
  <c r="M27" i="17"/>
  <c r="N27" i="17"/>
  <c r="O27" i="17"/>
  <c r="P27" i="17"/>
  <c r="Q27" i="17"/>
  <c r="R27" i="17"/>
  <c r="S27" i="17"/>
  <c r="T27" i="17"/>
  <c r="U27" i="17"/>
  <c r="V27" i="17"/>
  <c r="W27" i="17"/>
  <c r="X27" i="17"/>
  <c r="Y27" i="17"/>
  <c r="Z27" i="17"/>
  <c r="AA27" i="17"/>
  <c r="AB27" i="17"/>
  <c r="AC27" i="17"/>
  <c r="AD27" i="17"/>
  <c r="AE27" i="17"/>
  <c r="AF27" i="17"/>
  <c r="AG27" i="17"/>
  <c r="AH27" i="17"/>
  <c r="AI27" i="17"/>
  <c r="AJ27" i="17"/>
  <c r="AK27" i="17"/>
  <c r="AL27" i="17"/>
  <c r="AM27" i="17"/>
  <c r="AN27" i="17"/>
  <c r="AO27" i="17"/>
  <c r="AP27" i="17"/>
  <c r="AQ27" i="17"/>
  <c r="I27" i="17"/>
  <c r="F30" i="17"/>
  <c r="H30" i="17" s="1"/>
  <c r="D27" i="17"/>
  <c r="E27" i="17"/>
  <c r="C30" i="17"/>
  <c r="G30" i="17" s="1"/>
  <c r="K14" i="17"/>
  <c r="N14" i="17"/>
  <c r="Q14" i="17"/>
  <c r="T14" i="17"/>
  <c r="W14" i="17"/>
  <c r="Z14" i="17"/>
  <c r="AC14" i="17"/>
  <c r="AF14" i="17"/>
  <c r="AI14" i="17"/>
  <c r="AL14" i="17"/>
  <c r="AO14" i="17"/>
  <c r="AQ14" i="17"/>
  <c r="E21" i="17"/>
  <c r="F21" i="17"/>
  <c r="F17" i="17"/>
  <c r="K21" i="17"/>
  <c r="N21" i="17"/>
  <c r="Q21" i="17"/>
  <c r="T21" i="17"/>
  <c r="W21" i="17"/>
  <c r="Z21" i="17"/>
  <c r="Z137" i="17" s="1"/>
  <c r="Z143" i="17" s="1"/>
  <c r="Z149" i="17" s="1"/>
  <c r="AC21" i="17"/>
  <c r="AF21" i="17"/>
  <c r="AI21" i="17"/>
  <c r="AL21" i="17"/>
  <c r="AO21" i="17"/>
  <c r="AQ21" i="17"/>
  <c r="F11" i="17"/>
  <c r="J8" i="17"/>
  <c r="J7" i="17" s="1"/>
  <c r="K8" i="17"/>
  <c r="K7" i="17" s="1"/>
  <c r="L8" i="17"/>
  <c r="L7" i="17" s="1"/>
  <c r="M8" i="17"/>
  <c r="M7" i="17" s="1"/>
  <c r="N8" i="17"/>
  <c r="N7" i="17" s="1"/>
  <c r="O8" i="17"/>
  <c r="O7" i="17" s="1"/>
  <c r="P8" i="17"/>
  <c r="P7" i="17" s="1"/>
  <c r="Q8" i="17"/>
  <c r="R8" i="17"/>
  <c r="R7" i="17" s="1"/>
  <c r="S8" i="17"/>
  <c r="S7" i="17" s="1"/>
  <c r="T8" i="17"/>
  <c r="T7" i="17" s="1"/>
  <c r="U8" i="17"/>
  <c r="U7" i="17" s="1"/>
  <c r="V8" i="17"/>
  <c r="V7" i="17" s="1"/>
  <c r="W8" i="17"/>
  <c r="W7" i="17" s="1"/>
  <c r="X8" i="17"/>
  <c r="X7" i="17" s="1"/>
  <c r="Y8" i="17"/>
  <c r="Z8" i="17"/>
  <c r="Z7" i="17" s="1"/>
  <c r="AA8" i="17"/>
  <c r="AA7" i="17" s="1"/>
  <c r="AB8" i="17"/>
  <c r="AB7" i="17" s="1"/>
  <c r="AC8" i="17"/>
  <c r="AC7" i="17" s="1"/>
  <c r="AD8" i="17"/>
  <c r="AD7" i="17" s="1"/>
  <c r="AE8" i="17"/>
  <c r="AE7" i="17" s="1"/>
  <c r="AF8" i="17"/>
  <c r="AF7" i="17" s="1"/>
  <c r="AG8" i="17"/>
  <c r="AH8" i="17"/>
  <c r="AH7" i="17" s="1"/>
  <c r="AI8" i="17"/>
  <c r="AI7" i="17" s="1"/>
  <c r="AJ8" i="17"/>
  <c r="AJ7" i="17" s="1"/>
  <c r="AK8" i="17"/>
  <c r="AK7" i="17" s="1"/>
  <c r="AL8" i="17"/>
  <c r="AL7" i="17" s="1"/>
  <c r="AM8" i="17"/>
  <c r="AM7" i="17" s="1"/>
  <c r="AN8" i="17"/>
  <c r="AN7" i="17" s="1"/>
  <c r="AO8" i="17"/>
  <c r="AP8" i="17"/>
  <c r="AP7" i="17" s="1"/>
  <c r="AQ8" i="17"/>
  <c r="AQ7" i="17" s="1"/>
  <c r="I8" i="17"/>
  <c r="I7" i="17" s="1"/>
  <c r="Q7" i="17"/>
  <c r="Y7" i="17"/>
  <c r="AG7" i="17"/>
  <c r="AO7" i="17"/>
  <c r="D8" i="17"/>
  <c r="F8" i="17"/>
  <c r="F7" i="17" s="1"/>
  <c r="AN124" i="17"/>
  <c r="AK124" i="17"/>
  <c r="AH124" i="17"/>
  <c r="AE124" i="17"/>
  <c r="AB124" i="17"/>
  <c r="Y124" i="17"/>
  <c r="V124" i="17"/>
  <c r="S124" i="17"/>
  <c r="P124" i="17"/>
  <c r="M124" i="17"/>
  <c r="J124" i="17"/>
  <c r="AN128" i="17"/>
  <c r="AK128" i="17"/>
  <c r="AH128" i="17"/>
  <c r="AE128" i="17"/>
  <c r="AB128" i="17"/>
  <c r="Y128" i="17"/>
  <c r="V128" i="17"/>
  <c r="S128" i="17"/>
  <c r="P128" i="17"/>
  <c r="M128" i="17"/>
  <c r="J128" i="17"/>
  <c r="B128" i="17"/>
  <c r="AN127" i="17"/>
  <c r="AK127" i="17"/>
  <c r="AH127" i="17"/>
  <c r="AE127" i="17"/>
  <c r="AB127" i="17"/>
  <c r="Y127" i="17"/>
  <c r="V127" i="17"/>
  <c r="S127" i="17"/>
  <c r="P127" i="17"/>
  <c r="M127" i="17"/>
  <c r="J127" i="17"/>
  <c r="AN126" i="17"/>
  <c r="AK126" i="17"/>
  <c r="AH126" i="17"/>
  <c r="AE126" i="17"/>
  <c r="AB126" i="17"/>
  <c r="Y126" i="17"/>
  <c r="V126" i="17"/>
  <c r="S126" i="17"/>
  <c r="P126" i="17"/>
  <c r="M126" i="17"/>
  <c r="J126" i="17"/>
  <c r="C121" i="17"/>
  <c r="I118" i="17"/>
  <c r="B118" i="17"/>
  <c r="C116" i="17"/>
  <c r="AG115" i="17"/>
  <c r="AA115" i="17"/>
  <c r="C115" i="17" s="1"/>
  <c r="B112" i="17"/>
  <c r="AP124" i="17"/>
  <c r="AM124" i="17"/>
  <c r="AJ124" i="17"/>
  <c r="AG124" i="17"/>
  <c r="AD124" i="17"/>
  <c r="AA124" i="17"/>
  <c r="X124" i="17"/>
  <c r="U124" i="17"/>
  <c r="R124" i="17"/>
  <c r="O124" i="17"/>
  <c r="L124" i="17"/>
  <c r="AP128" i="17"/>
  <c r="AM128" i="17"/>
  <c r="AJ128" i="17"/>
  <c r="AG128" i="17"/>
  <c r="AD128" i="17"/>
  <c r="AA128" i="17"/>
  <c r="X128" i="17"/>
  <c r="U128" i="17"/>
  <c r="R128" i="17"/>
  <c r="O128" i="17"/>
  <c r="L128" i="17"/>
  <c r="I110" i="17"/>
  <c r="I128" i="17" s="1"/>
  <c r="AP127" i="17"/>
  <c r="AM127" i="17"/>
  <c r="AJ127" i="17"/>
  <c r="AD127" i="17"/>
  <c r="AA127" i="17"/>
  <c r="X127" i="17"/>
  <c r="R127" i="17"/>
  <c r="O127" i="17"/>
  <c r="L127" i="17"/>
  <c r="AP126" i="17"/>
  <c r="AJ126" i="17"/>
  <c r="AG126" i="17"/>
  <c r="AD126" i="17"/>
  <c r="X126" i="17"/>
  <c r="U126" i="17"/>
  <c r="R126" i="17"/>
  <c r="O126" i="17"/>
  <c r="L126" i="17"/>
  <c r="I108" i="17"/>
  <c r="I126" i="17" s="1"/>
  <c r="D124" i="17"/>
  <c r="B106" i="17"/>
  <c r="B99" i="17"/>
  <c r="J93" i="17"/>
  <c r="I93" i="17"/>
  <c r="B93" i="17"/>
  <c r="C90" i="17"/>
  <c r="J87" i="17"/>
  <c r="I87" i="17"/>
  <c r="B87" i="17"/>
  <c r="C84" i="17"/>
  <c r="J81" i="17"/>
  <c r="I81" i="17"/>
  <c r="B81" i="17"/>
  <c r="B80" i="17"/>
  <c r="B74" i="17" s="1"/>
  <c r="C78" i="17"/>
  <c r="C75" i="17" s="1"/>
  <c r="B78" i="17"/>
  <c r="B75" i="17" s="1"/>
  <c r="B77" i="17"/>
  <c r="B76" i="17"/>
  <c r="I75" i="17"/>
  <c r="B72" i="17"/>
  <c r="B71" i="17"/>
  <c r="B70" i="17"/>
  <c r="I69" i="17"/>
  <c r="C69" i="17"/>
  <c r="AP66" i="17"/>
  <c r="AP60" i="17" s="1"/>
  <c r="AM66" i="17"/>
  <c r="AM60" i="17" s="1"/>
  <c r="AJ66" i="17"/>
  <c r="AJ60" i="17" s="1"/>
  <c r="AG66" i="17"/>
  <c r="AG60" i="17" s="1"/>
  <c r="AD66" i="17"/>
  <c r="AD60" i="17" s="1"/>
  <c r="AA66" i="17"/>
  <c r="AA60" i="17" s="1"/>
  <c r="X66" i="17"/>
  <c r="X60" i="17" s="1"/>
  <c r="U66" i="17"/>
  <c r="U60" i="17" s="1"/>
  <c r="R66" i="17"/>
  <c r="R60" i="17" s="1"/>
  <c r="O66" i="17"/>
  <c r="O60" i="17" s="1"/>
  <c r="L66" i="17"/>
  <c r="L60" i="17" s="1"/>
  <c r="I66" i="17"/>
  <c r="D66" i="17" s="1"/>
  <c r="D63" i="17" s="1"/>
  <c r="AN63" i="17"/>
  <c r="AK57" i="17"/>
  <c r="AH63" i="17"/>
  <c r="AE57" i="17"/>
  <c r="Y57" i="17"/>
  <c r="V63" i="17"/>
  <c r="S57" i="17"/>
  <c r="P63" i="17"/>
  <c r="M57" i="17"/>
  <c r="J57" i="17"/>
  <c r="B63" i="17"/>
  <c r="B57" i="17"/>
  <c r="C54" i="17"/>
  <c r="B51" i="17"/>
  <c r="C48" i="17"/>
  <c r="C45" i="17"/>
  <c r="B45" i="17"/>
  <c r="AP42" i="17"/>
  <c r="AM42" i="17"/>
  <c r="AJ42" i="17"/>
  <c r="AG42" i="17"/>
  <c r="AD42" i="17"/>
  <c r="AA42" i="17"/>
  <c r="X42" i="17"/>
  <c r="U42" i="17"/>
  <c r="R42" i="17"/>
  <c r="O42" i="17"/>
  <c r="L42" i="17"/>
  <c r="I42" i="17"/>
  <c r="D42" i="17" s="1"/>
  <c r="D39" i="17" s="1"/>
  <c r="AN39" i="17"/>
  <c r="AB39" i="17"/>
  <c r="P39" i="17"/>
  <c r="I39" i="17"/>
  <c r="B39" i="17"/>
  <c r="C36" i="17"/>
  <c r="B33" i="17"/>
  <c r="B27" i="17"/>
  <c r="B26" i="17"/>
  <c r="AP24" i="17"/>
  <c r="AM24" i="17"/>
  <c r="AJ24" i="17"/>
  <c r="AG24" i="17"/>
  <c r="AD24" i="17"/>
  <c r="AA24" i="17"/>
  <c r="X24" i="17"/>
  <c r="U24" i="17"/>
  <c r="R24" i="17"/>
  <c r="O24" i="17"/>
  <c r="L24" i="17"/>
  <c r="I24" i="17"/>
  <c r="D24" i="17" s="1"/>
  <c r="B24" i="17"/>
  <c r="B23" i="17"/>
  <c r="B126" i="17" s="1"/>
  <c r="AN21" i="17"/>
  <c r="AK21" i="17"/>
  <c r="AH21" i="17"/>
  <c r="AG21" i="17"/>
  <c r="AE21" i="17"/>
  <c r="AB21" i="17"/>
  <c r="Y21" i="17"/>
  <c r="V21" i="17"/>
  <c r="U21" i="17"/>
  <c r="S21" i="17"/>
  <c r="P21" i="17"/>
  <c r="M21" i="17"/>
  <c r="J22" i="17"/>
  <c r="J21" i="17" s="1"/>
  <c r="B22" i="17"/>
  <c r="B19" i="17"/>
  <c r="B18" i="17"/>
  <c r="AP17" i="17"/>
  <c r="AM17" i="17"/>
  <c r="AJ17" i="17"/>
  <c r="AG17" i="17"/>
  <c r="AD17" i="17"/>
  <c r="AA17" i="17"/>
  <c r="X17" i="17"/>
  <c r="U17" i="17"/>
  <c r="R17" i="17"/>
  <c r="O17" i="17"/>
  <c r="B17" i="17"/>
  <c r="B16" i="17"/>
  <c r="AN14" i="17"/>
  <c r="AK14" i="17"/>
  <c r="AH14" i="17"/>
  <c r="AE14" i="17"/>
  <c r="AB14" i="17"/>
  <c r="Y14" i="17"/>
  <c r="V14" i="17"/>
  <c r="S14" i="17"/>
  <c r="P14" i="17"/>
  <c r="M14" i="17"/>
  <c r="J14" i="17"/>
  <c r="B15" i="17"/>
  <c r="C11" i="17"/>
  <c r="B8" i="17"/>
  <c r="B14" i="17" s="1"/>
  <c r="F14" i="17" l="1"/>
  <c r="E17" i="17"/>
  <c r="E14" i="17" s="1"/>
  <c r="F75" i="17"/>
  <c r="E78" i="17"/>
  <c r="E75" i="17" s="1"/>
  <c r="H78" i="17"/>
  <c r="G69" i="17"/>
  <c r="H69" i="17"/>
  <c r="G90" i="17"/>
  <c r="C87" i="17"/>
  <c r="G87" i="17" s="1"/>
  <c r="C81" i="17"/>
  <c r="G81" i="17" s="1"/>
  <c r="G84" i="17"/>
  <c r="G11" i="17"/>
  <c r="E11" i="17"/>
  <c r="E8" i="17" s="1"/>
  <c r="E7" i="17" s="1"/>
  <c r="C17" i="17"/>
  <c r="G17" i="17" s="1"/>
  <c r="C51" i="17"/>
  <c r="G51" i="17" s="1"/>
  <c r="C118" i="17"/>
  <c r="G118" i="17" s="1"/>
  <c r="C8" i="17"/>
  <c r="C7" i="17" s="1"/>
  <c r="G7" i="17" s="1"/>
  <c r="L14" i="17"/>
  <c r="R14" i="17"/>
  <c r="X14" i="17"/>
  <c r="AD14" i="17"/>
  <c r="AJ14" i="17"/>
  <c r="AP14" i="17"/>
  <c r="O14" i="17"/>
  <c r="AA14" i="17"/>
  <c r="AM14" i="17"/>
  <c r="L21" i="17"/>
  <c r="R21" i="17"/>
  <c r="X21" i="17"/>
  <c r="AD21" i="17"/>
  <c r="AJ21" i="17"/>
  <c r="AP21" i="17"/>
  <c r="O21" i="17"/>
  <c r="AA21" i="17"/>
  <c r="AM21" i="17"/>
  <c r="L57" i="17"/>
  <c r="X57" i="17"/>
  <c r="AJ57" i="17"/>
  <c r="B7" i="17"/>
  <c r="U14" i="17"/>
  <c r="AG14" i="17"/>
  <c r="C33" i="17"/>
  <c r="C93" i="17"/>
  <c r="G93" i="17" s="1"/>
  <c r="H11" i="17"/>
  <c r="F27" i="17"/>
  <c r="AM57" i="17"/>
  <c r="AA57" i="17"/>
  <c r="O57" i="17"/>
  <c r="H24" i="17"/>
  <c r="D21" i="17"/>
  <c r="B69" i="17"/>
  <c r="H66" i="17"/>
  <c r="B125" i="17"/>
  <c r="B127" i="17"/>
  <c r="B133" i="17" s="1"/>
  <c r="C27" i="17"/>
  <c r="G27" i="17" s="1"/>
  <c r="G8" i="17"/>
  <c r="H21" i="17"/>
  <c r="D17" i="17"/>
  <c r="D14" i="17" s="1"/>
  <c r="H14" i="17" s="1"/>
  <c r="H27" i="17"/>
  <c r="AM39" i="17"/>
  <c r="AE39" i="17"/>
  <c r="AA39" i="17"/>
  <c r="S39" i="17"/>
  <c r="O39" i="17"/>
  <c r="F63" i="17"/>
  <c r="H63" i="17" s="1"/>
  <c r="AP63" i="17"/>
  <c r="AD63" i="17"/>
  <c r="R63" i="17"/>
  <c r="J63" i="17"/>
  <c r="I14" i="17"/>
  <c r="C42" i="17"/>
  <c r="G42" i="17" s="1"/>
  <c r="AP39" i="17"/>
  <c r="AH39" i="17"/>
  <c r="AD39" i="17"/>
  <c r="V39" i="17"/>
  <c r="R39" i="17"/>
  <c r="J39" i="17"/>
  <c r="F60" i="17"/>
  <c r="E60" i="17" s="1"/>
  <c r="E57" i="17" s="1"/>
  <c r="AK63" i="17"/>
  <c r="AG63" i="17"/>
  <c r="Y63" i="17"/>
  <c r="U63" i="17"/>
  <c r="M63" i="17"/>
  <c r="G75" i="17"/>
  <c r="B129" i="17"/>
  <c r="B135" i="17" s="1"/>
  <c r="I63" i="17"/>
  <c r="G33" i="17"/>
  <c r="AK39" i="17"/>
  <c r="AG39" i="17"/>
  <c r="Y39" i="17"/>
  <c r="U39" i="17"/>
  <c r="M39" i="17"/>
  <c r="F45" i="17"/>
  <c r="H45" i="17" s="1"/>
  <c r="I60" i="17"/>
  <c r="I102" i="17" s="1"/>
  <c r="AB57" i="17"/>
  <c r="AJ63" i="17"/>
  <c r="AB63" i="17"/>
  <c r="X63" i="17"/>
  <c r="L63" i="17"/>
  <c r="G78" i="17"/>
  <c r="AJ39" i="17"/>
  <c r="X39" i="17"/>
  <c r="L39" i="17"/>
  <c r="AM63" i="17"/>
  <c r="AE63" i="17"/>
  <c r="AA63" i="17"/>
  <c r="S63" i="17"/>
  <c r="O63" i="17"/>
  <c r="H75" i="17"/>
  <c r="H39" i="17"/>
  <c r="H42" i="17"/>
  <c r="H33" i="17"/>
  <c r="H8" i="17"/>
  <c r="D7" i="17"/>
  <c r="H7" i="17" s="1"/>
  <c r="U134" i="17"/>
  <c r="C108" i="17"/>
  <c r="AG132" i="17"/>
  <c r="R102" i="17"/>
  <c r="AP102" i="17"/>
  <c r="AD134" i="17"/>
  <c r="AA134" i="17"/>
  <c r="AD102" i="17"/>
  <c r="R134" i="17"/>
  <c r="O132" i="17"/>
  <c r="AH57" i="17"/>
  <c r="J99" i="17"/>
  <c r="AJ132" i="17"/>
  <c r="U102" i="17"/>
  <c r="AG102" i="17"/>
  <c r="V57" i="17"/>
  <c r="O134" i="17"/>
  <c r="AM134" i="17"/>
  <c r="P57" i="17"/>
  <c r="AN57" i="17"/>
  <c r="X132" i="17"/>
  <c r="C66" i="17"/>
  <c r="G66" i="17" s="1"/>
  <c r="C110" i="17"/>
  <c r="B131" i="17"/>
  <c r="B21" i="17"/>
  <c r="B124" i="17" s="1"/>
  <c r="B130" i="17" s="1"/>
  <c r="I21" i="17"/>
  <c r="L102" i="17"/>
  <c r="X102" i="17"/>
  <c r="AJ102" i="17"/>
  <c r="L134" i="17"/>
  <c r="X134" i="17"/>
  <c r="AJ134" i="17"/>
  <c r="AP134" i="17"/>
  <c r="C24" i="17"/>
  <c r="G24" i="17" s="1"/>
  <c r="L132" i="17"/>
  <c r="I132" i="17"/>
  <c r="D132" i="17" s="1"/>
  <c r="H132" i="17" s="1"/>
  <c r="U132" i="17"/>
  <c r="AG134" i="17"/>
  <c r="B132" i="17"/>
  <c r="C128" i="17"/>
  <c r="R57" i="17"/>
  <c r="AP57" i="17"/>
  <c r="U57" i="17"/>
  <c r="AG57" i="17"/>
  <c r="AA126" i="17"/>
  <c r="AM126" i="17"/>
  <c r="B134" i="17"/>
  <c r="C109" i="17"/>
  <c r="I127" i="17"/>
  <c r="U127" i="17"/>
  <c r="AG127" i="17"/>
  <c r="AP133" i="17" l="1"/>
  <c r="AD133" i="17"/>
  <c r="AD99" i="17"/>
  <c r="X133" i="17"/>
  <c r="X130" i="17" s="1"/>
  <c r="X99" i="17"/>
  <c r="R133" i="17"/>
  <c r="L133" i="17"/>
  <c r="L99" i="17"/>
  <c r="L130" i="17"/>
  <c r="I99" i="17"/>
  <c r="D102" i="17"/>
  <c r="AJ99" i="17"/>
  <c r="C39" i="17"/>
  <c r="G39" i="17" s="1"/>
  <c r="G45" i="17"/>
  <c r="D60" i="17"/>
  <c r="D57" i="17" s="1"/>
  <c r="C60" i="17"/>
  <c r="G60" i="17" s="1"/>
  <c r="C14" i="17"/>
  <c r="G14" i="17" s="1"/>
  <c r="F57" i="17"/>
  <c r="H60" i="17"/>
  <c r="AD57" i="17"/>
  <c r="I57" i="17"/>
  <c r="C21" i="17"/>
  <c r="G21" i="17" s="1"/>
  <c r="H17" i="17"/>
  <c r="AM132" i="17"/>
  <c r="AG133" i="17"/>
  <c r="C106" i="17"/>
  <c r="G106" i="17" s="1"/>
  <c r="G124" i="17" s="1"/>
  <c r="C126" i="17"/>
  <c r="C63" i="17"/>
  <c r="G63" i="17" s="1"/>
  <c r="AJ133" i="17"/>
  <c r="AD132" i="17"/>
  <c r="C127" i="17"/>
  <c r="I124" i="17"/>
  <c r="O102" i="17"/>
  <c r="R99" i="17"/>
  <c r="AA132" i="17"/>
  <c r="U133" i="17"/>
  <c r="AM102" i="17"/>
  <c r="AP99" i="17"/>
  <c r="I133" i="17"/>
  <c r="AA102" i="17"/>
  <c r="U130" i="17" l="1"/>
  <c r="AG99" i="17"/>
  <c r="U99" i="17"/>
  <c r="AG130" i="17"/>
  <c r="AD130" i="17"/>
  <c r="D99" i="17"/>
  <c r="H99" i="17" s="1"/>
  <c r="H102" i="17"/>
  <c r="AM133" i="17"/>
  <c r="AM130" i="17" s="1"/>
  <c r="AM99" i="17"/>
  <c r="AA133" i="17"/>
  <c r="AA130" i="17" s="1"/>
  <c r="AA99" i="17"/>
  <c r="O133" i="17"/>
  <c r="O130" i="17" s="1"/>
  <c r="O99" i="17"/>
  <c r="C102" i="17"/>
  <c r="G102" i="17" s="1"/>
  <c r="D133" i="17"/>
  <c r="I130" i="17"/>
  <c r="AJ130" i="17"/>
  <c r="C57" i="17"/>
  <c r="G57" i="17" s="1"/>
  <c r="H57" i="17"/>
  <c r="C124" i="17"/>
  <c r="AP132" i="17"/>
  <c r="AP130" i="17" s="1"/>
  <c r="I134" i="17"/>
  <c r="R132" i="17"/>
  <c r="R130" i="17" s="1"/>
  <c r="C134" i="17" l="1"/>
  <c r="G134" i="17" s="1"/>
  <c r="D134" i="17"/>
  <c r="H134" i="17" s="1"/>
  <c r="C133" i="17"/>
  <c r="G133" i="17" s="1"/>
  <c r="H133" i="17"/>
  <c r="D130" i="17"/>
  <c r="H130" i="17" s="1"/>
  <c r="C99" i="17"/>
  <c r="G99" i="17" s="1"/>
  <c r="C132" i="17"/>
  <c r="G132" i="17" s="1"/>
  <c r="C130" i="17" l="1"/>
  <c r="G130" i="17" s="1"/>
</calcChain>
</file>

<file path=xl/sharedStrings.xml><?xml version="1.0" encoding="utf-8"?>
<sst xmlns="http://schemas.openxmlformats.org/spreadsheetml/2006/main" count="222" uniqueCount="78">
  <si>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</si>
  <si>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</si>
  <si>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</si>
  <si>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</si>
  <si>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</si>
  <si>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</si>
  <si>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</si>
  <si>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</si>
  <si>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</si>
  <si>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</si>
  <si>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</si>
  <si>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</si>
  <si>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</si>
  <si>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</si>
  <si>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</si>
  <si>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</si>
  <si>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</si>
  <si>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 xml:space="preserve">бюджет города Когалыма </t>
  </si>
  <si>
    <t>Всего по муниципальной программе:</t>
  </si>
  <si>
    <t>План на 01.02.2021</t>
  </si>
  <si>
    <t>Профинансировано на 01.02.2021</t>
  </si>
  <si>
    <t>Кассовый расход на 01.02.2021</t>
  </si>
  <si>
    <t>касса</t>
  </si>
  <si>
    <t>к плану на год</t>
  </si>
  <si>
    <t>план</t>
  </si>
  <si>
    <t>Исполнено,%</t>
  </si>
  <si>
    <t>иные внебюджетные источники</t>
  </si>
  <si>
    <t>Ответственный за составление сетевого графика</t>
  </si>
  <si>
    <t>Основные мероприятия  программы</t>
  </si>
  <si>
    <t>План на
 2021 год, тыс.руб.</t>
  </si>
  <si>
    <t>в том числе</t>
  </si>
  <si>
    <t>в т.ч. МБ в части софинансирования</t>
  </si>
  <si>
    <t>бюджет ХМАО – Югры</t>
  </si>
  <si>
    <t>А.Т.Бутаев</t>
  </si>
  <si>
    <t>План на
 2019 год, тыс.руб.</t>
  </si>
  <si>
    <t>Подпрограмма 1. «Автомобильный транспорт»</t>
  </si>
  <si>
    <t>1.1. Организация пассажирских перевозок автомобильным транспортом общего пользования по городским маршрутам (1)</t>
  </si>
  <si>
    <t>всего</t>
  </si>
  <si>
    <t>бюджет Ханты-Мансийского автономного округа – Югры (далее - бюджет ХМАО – Югры)</t>
  </si>
  <si>
    <t>Итого по подпрограмме 1</t>
  </si>
  <si>
    <t>Подпрограмма 2. «Дорожное хозяйство»</t>
  </si>
  <si>
    <t>2.1. Строительство, реконструкция, капитальный ремонт и ремонт автомобильных дорог общего  пользования местного значения (2, 3)</t>
  </si>
  <si>
    <t xml:space="preserve">2.1.1. Ремонт, в том числе капитальный  автомобильных дорог общего пользования местного значения (в том числе проезды и устройство ливневой канализации) </t>
  </si>
  <si>
    <t>2.1.2.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</si>
  <si>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2.2. Строительство, реконструкция, капитальный ремонт, ремонт сетей наружного освещения автомобильных дорог общего  пользования местного значения (4), из них</t>
  </si>
  <si>
    <t>2.2.1. Строительство сетей наружного освещения участка автомобильной дороги по улице Нефтяников до примыкания к улице Олимпийской</t>
  </si>
  <si>
    <t>2.2.2. Строительство объекта «Сети наружного освещения автомобильных дорог по улице Ноябрьская в городе Когалыме»</t>
  </si>
  <si>
    <t>2.3. Обеспечение функционирования сети автомобильных дорог общего пользования местного значения  (5, 6, 7, 8)</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</si>
  <si>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(5, 6)</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</si>
  <si>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</si>
  <si>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</si>
  <si>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2.3.2. Техническое обслуживание электрооборудования светофорных объектов (в том числе обеспечение электроэнергией) (7)</t>
  </si>
  <si>
    <t>2.3.3. Приобретение и монтаж информационных табло (8)</t>
  </si>
  <si>
    <t>2.3.4. Установка остановочных павильонов, обустройство подходов и пешеходных переходов к ним (12)</t>
  </si>
  <si>
    <t>Итого по подпрограмме 2</t>
  </si>
  <si>
    <t>Подпрограмма 3. «Безопасность дорожного движения»</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</si>
  <si>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(9, 10, 11)</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</si>
  <si>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</si>
  <si>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3.1.2. Обработка и рассылка постановлений органов государственного контроля (надзора) об административных правонарушениях в области дорожного движения</t>
  </si>
  <si>
    <t>Итого по подпрограмме 3</t>
  </si>
  <si>
    <t>бюджет города Когалыма (МБ)</t>
  </si>
  <si>
    <t>Проекты, портфели проектов города Когалыма:</t>
  </si>
  <si>
    <t>в том числе инвестиции в объекты муниципальной собственности</t>
  </si>
  <si>
    <t>Прочие расходы</t>
  </si>
  <si>
    <t>И.А.Цыганкова, тел. 93-790</t>
  </si>
  <si>
    <t>Директор МКУ "УЖКХ города Когалыма"</t>
  </si>
  <si>
    <t>Отчет о ходе реализации муниципальной программы «Развитие транспортной системы города Когалыма» по состоянию на 01.02.2021</t>
  </si>
  <si>
    <r>
      <rPr>
        <b/>
        <sz val="13"/>
        <color theme="1"/>
        <rFont val="Times New Roman"/>
        <family val="1"/>
        <charset val="204"/>
      </rPr>
      <t>МУ "УКС г.Когалыма":</t>
    </r>
    <r>
      <rPr>
        <sz val="13"/>
        <color theme="1"/>
        <rFont val="Times New Roman"/>
        <family val="1"/>
        <charset val="204"/>
      </rPr>
      <t xml:space="preserve">
Ведется актуализация сметных расчетов и согласование участков автомобильных дорог, подлежащих ремонту</t>
    </r>
  </si>
  <si>
    <r>
      <rPr>
        <b/>
        <sz val="13"/>
        <color theme="1"/>
        <rFont val="Times New Roman"/>
        <family val="1"/>
        <charset val="204"/>
      </rPr>
      <t>МУ "УКС г.Когалыма":</t>
    </r>
    <r>
      <rPr>
        <sz val="13"/>
        <color theme="1"/>
        <rFont val="Times New Roman"/>
        <family val="1"/>
        <charset val="204"/>
      </rPr>
      <t xml:space="preserve">
Заключение контрактов планируется после подписания контрактов на ремонт автомобильных дорог</t>
    </r>
  </si>
  <si>
    <r>
      <rPr>
        <b/>
        <sz val="13"/>
        <color theme="1"/>
        <rFont val="Times New Roman"/>
        <family val="1"/>
        <charset val="204"/>
      </rPr>
      <t>МУ "УКС г.Когалыма":</t>
    </r>
    <r>
      <rPr>
        <sz val="13"/>
        <color theme="1"/>
        <rFont val="Times New Roman"/>
        <family val="1"/>
        <charset val="204"/>
      </rPr>
      <t xml:space="preserve">
Размещена аукционная документация, проведение аукциона 04.02.2021</t>
    </r>
  </si>
  <si>
    <r>
      <rPr>
        <b/>
        <sz val="13"/>
        <color theme="1"/>
        <rFont val="Times New Roman"/>
        <family val="1"/>
        <charset val="204"/>
      </rPr>
      <t>МУ "УКС г.Когалыма":</t>
    </r>
    <r>
      <rPr>
        <sz val="13"/>
        <color theme="1"/>
        <rFont val="Times New Roman"/>
        <family val="1"/>
        <charset val="204"/>
      </rPr>
      <t xml:space="preserve">
Аукционная документация размещена 01.02.2021 на сумму 8 452,95 тыс.руб.</t>
    </r>
    <r>
      <rPr>
        <sz val="11"/>
        <color theme="1"/>
        <rFont val="Calibri"/>
        <family val="2"/>
        <charset val="204"/>
        <scheme val="minor"/>
      </rPr>
      <t/>
    </r>
  </si>
  <si>
    <r>
      <rPr>
        <b/>
        <sz val="13"/>
        <color theme="1"/>
        <rFont val="Times New Roman"/>
        <family val="1"/>
        <charset val="204"/>
      </rPr>
      <t>МУ "УКС г.Когалыма":</t>
    </r>
    <r>
      <rPr>
        <sz val="13"/>
        <color theme="1"/>
        <rFont val="Times New Roman"/>
        <family val="1"/>
        <charset val="204"/>
      </rPr>
      <t xml:space="preserve">
Ведется подготовка сметной документации</t>
    </r>
  </si>
  <si>
    <r>
      <rPr>
        <b/>
        <sz val="13"/>
        <color theme="1"/>
        <rFont val="Times New Roman"/>
        <family val="1"/>
        <charset val="204"/>
      </rPr>
      <t>МКУ "УЖКХ г.Когалыма":</t>
    </r>
    <r>
      <rPr>
        <sz val="13"/>
        <color theme="1"/>
        <rFont val="Times New Roman"/>
        <family val="1"/>
        <charset val="204"/>
      </rPr>
      <t xml:space="preserve">
На выполнение работ, связанных с осуществлением регулярных перевозок пассажиров и багажа автомобильным транспортом на автобусных маршрутах города Когалыма, заключен МК от 20.07.2020 №0187300013720000116 с ООО "АВТОСИТИ" на два года с 01.01.2021 по 31.01.2023 на общую сумму 38 577,70 тыс.руб., в т.ч. с учетом финансирования за 11 мес. 2021 года (с января по ноябрь) на сумму 17 518,18 тыс.руб.</t>
    </r>
  </si>
  <si>
    <r>
      <rPr>
        <b/>
        <sz val="13"/>
        <color theme="1"/>
        <rFont val="Times New Roman"/>
        <family val="1"/>
        <charset val="204"/>
      </rPr>
      <t>МКУ "УЖКХ г.Когалыма":</t>
    </r>
    <r>
      <rPr>
        <sz val="13"/>
        <color theme="1"/>
        <rFont val="Times New Roman"/>
        <family val="1"/>
        <charset val="204"/>
      </rPr>
      <t xml:space="preserve">
С АО "Газпром энергосбыт Тюмень" на 2021 год заключен контракт энергоснабжения для муниципальных нужд (организация освещения светофорных объектов) от 30.12.2020 №ЭС1902000061/21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от 15.01.2021 №0187300013720000450 на общую сумму 22 809,90 тыс.руб. (в т.ч. ТО светофорных объектов 4 927,0 тыс.руб.)</t>
    </r>
  </si>
  <si>
    <r>
      <rPr>
        <b/>
        <sz val="13"/>
        <color theme="1"/>
        <rFont val="Times New Roman"/>
        <family val="1"/>
        <charset val="204"/>
      </rPr>
      <t>МКУ "УЖКХ г.Когалыма":</t>
    </r>
    <r>
      <rPr>
        <sz val="13"/>
        <color theme="1"/>
        <rFont val="Times New Roman"/>
        <family val="1"/>
        <charset val="204"/>
      </rPr>
      <t xml:space="preserve">
С ПАО "Ростелеком" на 2021 год заключен договор об оказании услуг подвижной связи по обслуживанию сим-карт на остановочных павильонах от 01.01.2021 №1273/1-GSM на сумму 162,00 тыс.руб.</t>
    </r>
  </si>
  <si>
    <r>
      <rPr>
        <b/>
        <sz val="13"/>
        <color theme="1"/>
        <rFont val="Times New Roman"/>
        <family val="1"/>
        <charset val="204"/>
      </rPr>
      <t>МКУ "УЖКХ г.Когалыма":</t>
    </r>
    <r>
      <rPr>
        <sz val="13"/>
        <color theme="1"/>
        <rFont val="Times New Roman"/>
        <family val="1"/>
        <charset val="204"/>
      </rPr>
      <t xml:space="preserve">
Плановые ассигнования предусмотрены на выполнение работ по установке дорожного знака "Пешеходный переход" и обустройство дополнительного светильника на обустроенном в 2020 году пешеходном переходе по пр.Шмидта.</t>
    </r>
  </si>
  <si>
    <r>
      <rPr>
        <b/>
        <sz val="13"/>
        <color theme="1"/>
        <rFont val="Times New Roman"/>
        <family val="1"/>
        <charset val="204"/>
      </rPr>
      <t>МБУ "КСАТ":</t>
    </r>
    <r>
      <rPr>
        <sz val="13"/>
        <color theme="1"/>
        <rFont val="Times New Roman"/>
        <family val="1"/>
        <charset val="204"/>
      </rPr>
      <t xml:space="preserve">
Отклонение от плана составляет  6 965,89 тыс. руб. в том числе:
1. 2 034,91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979,85 тыс. руб.  -неисполнение субсидии по статье начисления на оплату труда возникло в связи с оплатой страховых взносов в феврале 2020 г.
3. 20,50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416,69 тыс. 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43,51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согласно выставленных счетов. 2. Оплата за прохождения технического осмотра, будет произведена по факту оказанных услуг
6. 89,0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(договор заключен на меньшую стоимость) . 3.  Оказание услуг по охране базы, так как оплата произведена по факту оказанных услуг
7. 35,96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550,0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2 033,15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 2. Оплата счетов за приобретение запасных частей  будет произведена по факту поставки товара
10. 762,32 тыс. руб. - неисполнение по статье расходов прочие расходы  оплата налога на имущество будет произведена в феврале, в связи со сдачей декларации в феврале 2021г  и транспортного налога (согласно декларации)</t>
    </r>
  </si>
  <si>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260,402 тыс. руб. за пользование имуществом возникло, в связи с тем, что оплата произведена согласно графика платежей.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</si>
</sst>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theme="1"/>
      <name val="Times New Roman"/>
      <family val="1"/>
      <charset val="204"/>
    </font>
    <font>
      <b/>
      <sz val="13"/>
      <color indexed="8"/>
      <name val="Times New Roman"/>
      <family val="1"/>
      <charset val="204"/>
    </font>
    <font>
      <i/>
      <sz val="11"/>
      <color theme="1"/>
      <name val="Times New Roman"/>
      <family val="1"/>
      <charset val="204"/>
    </font>
    <font>
      <b/>
      <sz val="13"/>
      <color theme="1"/>
      <name val="Times New Roman"/>
      <family val="1"/>
      <charset val="204"/>
    </font>
    <font>
      <i/>
      <sz val="13"/>
      <color theme="1"/>
      <name val="Times New Roman"/>
      <family val="1"/>
      <charset val="204"/>
    </font>
    <font>
      <sz val="10"/>
      <name val="Arial Cyr"/>
      <charset val="204"/>
    </font>
    <font>
      <sz val="11"/>
      <color indexed="8"/>
      <name val="Calibri"/>
      <family val="2"/>
      <charset val="204"/>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9">
    <xf numFmtId="0" fontId="0" fillId="0" borderId="0"/>
    <xf numFmtId="0" fontId="6" fillId="0" borderId="0"/>
    <xf numFmtId="166" fontId="6" fillId="0" borderId="0" applyFont="0" applyFill="0" applyBorder="0" applyAlignment="0" applyProtection="0"/>
    <xf numFmtId="0" fontId="5" fillId="0" borderId="0"/>
    <xf numFmtId="0" fontId="8" fillId="0" borderId="0"/>
    <xf numFmtId="0" fontId="6" fillId="0" borderId="0"/>
    <xf numFmtId="164" fontId="9" fillId="0" borderId="0" applyFont="0" applyFill="0" applyBorder="0" applyAlignment="0" applyProtection="0"/>
    <xf numFmtId="0" fontId="6" fillId="0" borderId="0"/>
    <xf numFmtId="0" fontId="6" fillId="0" borderId="0"/>
    <xf numFmtId="0" fontId="6" fillId="0" borderId="0"/>
    <xf numFmtId="0" fontId="10" fillId="0" borderId="0"/>
    <xf numFmtId="0" fontId="6" fillId="0" borderId="0"/>
    <xf numFmtId="0" fontId="10" fillId="0" borderId="0"/>
    <xf numFmtId="0" fontId="6" fillId="0" borderId="0"/>
    <xf numFmtId="0" fontId="6" fillId="0" borderId="0"/>
    <xf numFmtId="0" fontId="10" fillId="0" borderId="0"/>
    <xf numFmtId="0" fontId="4" fillId="0" borderId="0"/>
    <xf numFmtId="0" fontId="3" fillId="0" borderId="0"/>
    <xf numFmtId="0" fontId="6" fillId="0" borderId="0"/>
    <xf numFmtId="0" fontId="6" fillId="0" borderId="0"/>
    <xf numFmtId="0" fontId="16" fillId="0" borderId="0"/>
    <xf numFmtId="0" fontId="9" fillId="0" borderId="0"/>
    <xf numFmtId="9" fontId="9" fillId="0" borderId="0" applyFont="0" applyFill="0" applyBorder="0" applyAlignment="0" applyProtection="0"/>
    <xf numFmtId="167" fontId="17"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9" fillId="0" borderId="0" applyFont="0" applyFill="0" applyBorder="0" applyAlignment="0" applyProtection="0"/>
    <xf numFmtId="169" fontId="6" fillId="0" borderId="0" applyFont="0" applyFill="0" applyBorder="0" applyAlignment="0" applyProtection="0"/>
    <xf numFmtId="0" fontId="2" fillId="0" borderId="0"/>
  </cellStyleXfs>
  <cellXfs count="90">
    <xf numFmtId="0" fontId="0" fillId="0" borderId="0" xfId="0"/>
    <xf numFmtId="0" fontId="11" fillId="0" borderId="0" xfId="17" applyFont="1"/>
    <xf numFmtId="0" fontId="11" fillId="0" borderId="0" xfId="17" applyFont="1" applyAlignment="1">
      <alignment horizontal="center"/>
    </xf>
    <xf numFmtId="0" fontId="11" fillId="0" borderId="1" xfId="17" applyFont="1" applyFill="1" applyBorder="1" applyAlignment="1">
      <alignment horizontal="center" vertical="center" wrapText="1"/>
    </xf>
    <xf numFmtId="0" fontId="14" fillId="4" borderId="1" xfId="17" applyFont="1" applyFill="1" applyBorder="1" applyAlignment="1">
      <alignment horizontal="left" vertical="top" wrapText="1"/>
    </xf>
    <xf numFmtId="4" fontId="11" fillId="4" borderId="1" xfId="17" applyNumberFormat="1" applyFont="1" applyFill="1" applyBorder="1" applyAlignment="1">
      <alignment horizontal="center" vertical="center" wrapText="1"/>
    </xf>
    <xf numFmtId="0" fontId="11" fillId="3" borderId="0" xfId="17" applyFont="1" applyFill="1"/>
    <xf numFmtId="0" fontId="14" fillId="0" borderId="1" xfId="17" applyFont="1" applyFill="1" applyBorder="1" applyAlignment="1">
      <alignment horizontal="left" vertical="top" wrapText="1"/>
    </xf>
    <xf numFmtId="4" fontId="14" fillId="0" borderId="1" xfId="17" applyNumberFormat="1" applyFont="1" applyFill="1" applyBorder="1" applyAlignment="1">
      <alignment horizontal="center" vertical="top" wrapText="1"/>
    </xf>
    <xf numFmtId="0" fontId="11" fillId="0" borderId="1" xfId="17" applyFont="1" applyFill="1" applyBorder="1" applyAlignment="1">
      <alignment horizontal="left" vertical="top" wrapText="1"/>
    </xf>
    <xf numFmtId="168" fontId="11" fillId="0" borderId="1" xfId="17" applyNumberFormat="1" applyFont="1" applyFill="1" applyBorder="1" applyAlignment="1">
      <alignment horizontal="center" vertical="center" wrapText="1"/>
    </xf>
    <xf numFmtId="4" fontId="11" fillId="0" borderId="1" xfId="17" applyNumberFormat="1" applyFont="1" applyFill="1" applyBorder="1" applyAlignment="1">
      <alignment horizontal="center" vertical="center" wrapText="1"/>
    </xf>
    <xf numFmtId="0" fontId="11" fillId="3" borderId="1" xfId="17" applyFont="1" applyFill="1" applyBorder="1"/>
    <xf numFmtId="0" fontId="11" fillId="0" borderId="1" xfId="17" applyFont="1" applyFill="1" applyBorder="1"/>
    <xf numFmtId="0" fontId="11" fillId="0" borderId="1" xfId="17" applyFont="1" applyFill="1" applyBorder="1" applyAlignment="1">
      <alignment horizontal="left" vertical="center" wrapText="1"/>
    </xf>
    <xf numFmtId="4" fontId="11" fillId="3" borderId="1" xfId="17" applyNumberFormat="1" applyFont="1" applyFill="1" applyBorder="1"/>
    <xf numFmtId="4" fontId="11" fillId="0" borderId="1" xfId="17" applyNumberFormat="1" applyFont="1" applyFill="1" applyBorder="1"/>
    <xf numFmtId="0" fontId="13" fillId="0" borderId="1" xfId="17" applyFont="1" applyFill="1" applyBorder="1" applyAlignment="1">
      <alignment horizontal="left" vertical="center" wrapText="1"/>
    </xf>
    <xf numFmtId="168" fontId="13" fillId="0" borderId="1" xfId="17" applyNumberFormat="1" applyFont="1" applyFill="1" applyBorder="1" applyAlignment="1">
      <alignment horizontal="center" vertical="center" wrapText="1"/>
    </xf>
    <xf numFmtId="4" fontId="13" fillId="0" borderId="1" xfId="17" applyNumberFormat="1" applyFont="1" applyFill="1" applyBorder="1" applyAlignment="1">
      <alignment horizontal="center" vertical="center" wrapText="1"/>
    </xf>
    <xf numFmtId="0" fontId="13" fillId="3" borderId="1" xfId="17" applyFont="1" applyFill="1" applyBorder="1"/>
    <xf numFmtId="0" fontId="13" fillId="0" borderId="1" xfId="17" applyFont="1" applyFill="1" applyBorder="1"/>
    <xf numFmtId="0" fontId="13" fillId="3" borderId="0" xfId="17" applyFont="1" applyFill="1"/>
    <xf numFmtId="0" fontId="14" fillId="0" borderId="1" xfId="17" applyFont="1" applyFill="1" applyBorder="1" applyAlignment="1">
      <alignment horizontal="left" vertical="center" wrapText="1"/>
    </xf>
    <xf numFmtId="168" fontId="14" fillId="0" borderId="1" xfId="17" applyNumberFormat="1" applyFont="1" applyFill="1" applyBorder="1" applyAlignment="1">
      <alignment horizontal="center" vertical="center" wrapText="1"/>
    </xf>
    <xf numFmtId="0" fontId="14" fillId="3" borderId="0" xfId="17" applyFont="1" applyFill="1"/>
    <xf numFmtId="0" fontId="14" fillId="4" borderId="1" xfId="17" applyFont="1" applyFill="1" applyBorder="1" applyAlignment="1">
      <alignment horizontal="left" vertical="center" wrapText="1"/>
    </xf>
    <xf numFmtId="0" fontId="11" fillId="3" borderId="1" xfId="17" applyFont="1" applyFill="1" applyBorder="1" applyAlignment="1">
      <alignment horizontal="left" vertical="center" wrapText="1"/>
    </xf>
    <xf numFmtId="4" fontId="11" fillId="3" borderId="1" xfId="17" applyNumberFormat="1" applyFont="1" applyFill="1" applyBorder="1" applyAlignment="1">
      <alignment horizontal="center" vertical="center" wrapText="1"/>
    </xf>
    <xf numFmtId="0" fontId="11" fillId="0" borderId="0" xfId="17" applyFont="1" applyFill="1"/>
    <xf numFmtId="4" fontId="11" fillId="0" borderId="1" xfId="17" applyNumberFormat="1" applyFont="1" applyBorder="1"/>
    <xf numFmtId="4" fontId="11" fillId="0" borderId="1" xfId="17" applyNumberFormat="1" applyFont="1" applyBorder="1" applyAlignment="1">
      <alignment horizontal="center"/>
    </xf>
    <xf numFmtId="4" fontId="11" fillId="0" borderId="1" xfId="17" applyNumberFormat="1" applyFont="1" applyFill="1" applyBorder="1" applyAlignment="1">
      <alignment horizontal="center"/>
    </xf>
    <xf numFmtId="0" fontId="11" fillId="0" borderId="1" xfId="17" applyFont="1" applyFill="1" applyBorder="1" applyAlignment="1">
      <alignment horizontal="center"/>
    </xf>
    <xf numFmtId="0" fontId="14" fillId="2" borderId="1" xfId="17" applyFont="1" applyFill="1" applyBorder="1" applyAlignment="1">
      <alignment horizontal="left" vertical="center" wrapText="1"/>
    </xf>
    <xf numFmtId="4" fontId="11" fillId="2" borderId="1" xfId="17" applyNumberFormat="1" applyFont="1" applyFill="1" applyBorder="1" applyAlignment="1">
      <alignment horizontal="center" vertical="center" wrapText="1"/>
    </xf>
    <xf numFmtId="4" fontId="14" fillId="2" borderId="1" xfId="17" applyNumberFormat="1" applyFont="1" applyFill="1" applyBorder="1" applyAlignment="1">
      <alignment horizontal="center" vertical="center" wrapText="1"/>
    </xf>
    <xf numFmtId="4" fontId="11" fillId="0" borderId="1" xfId="17" applyNumberFormat="1" applyFont="1" applyFill="1" applyBorder="1" applyAlignment="1">
      <alignment horizontal="center" vertical="center"/>
    </xf>
    <xf numFmtId="0" fontId="11" fillId="0" borderId="1" xfId="17" applyFont="1" applyFill="1" applyBorder="1" applyAlignment="1">
      <alignment horizontal="center" vertical="center"/>
    </xf>
    <xf numFmtId="0" fontId="13" fillId="3" borderId="1" xfId="17" applyFont="1" applyFill="1" applyBorder="1" applyAlignment="1">
      <alignment horizontal="center" vertical="center"/>
    </xf>
    <xf numFmtId="0" fontId="13" fillId="0" borderId="1" xfId="17" applyFont="1" applyFill="1" applyBorder="1" applyAlignment="1">
      <alignment horizontal="center" vertical="center"/>
    </xf>
    <xf numFmtId="4" fontId="14" fillId="4" borderId="1" xfId="17" applyNumberFormat="1" applyFont="1" applyFill="1" applyBorder="1" applyAlignment="1">
      <alignment horizontal="center" vertical="center" wrapText="1"/>
    </xf>
    <xf numFmtId="0" fontId="11" fillId="3" borderId="1" xfId="17" applyFont="1" applyFill="1" applyBorder="1" applyAlignment="1">
      <alignment horizontal="center" vertical="center"/>
    </xf>
    <xf numFmtId="4" fontId="11" fillId="3" borderId="1" xfId="17" applyNumberFormat="1" applyFont="1" applyFill="1" applyBorder="1" applyAlignment="1">
      <alignment horizontal="center" vertical="center"/>
    </xf>
    <xf numFmtId="4" fontId="13" fillId="3" borderId="1" xfId="17" applyNumberFormat="1" applyFont="1" applyFill="1" applyBorder="1" applyAlignment="1">
      <alignment horizontal="center" vertical="center"/>
    </xf>
    <xf numFmtId="4" fontId="13" fillId="0" borderId="1" xfId="17" applyNumberFormat="1" applyFont="1" applyFill="1" applyBorder="1" applyAlignment="1">
      <alignment horizontal="center" vertical="center"/>
    </xf>
    <xf numFmtId="0" fontId="11" fillId="3" borderId="1" xfId="17" applyFont="1" applyFill="1" applyBorder="1" applyAlignment="1">
      <alignment horizontal="center"/>
    </xf>
    <xf numFmtId="4" fontId="14" fillId="0" borderId="1" xfId="17" applyNumberFormat="1" applyFont="1" applyFill="1" applyBorder="1" applyAlignment="1">
      <alignment horizontal="center" vertical="center" wrapText="1"/>
    </xf>
    <xf numFmtId="0" fontId="14" fillId="0" borderId="0" xfId="17" applyFont="1"/>
    <xf numFmtId="0" fontId="11" fillId="0" borderId="1" xfId="17" applyFont="1" applyBorder="1"/>
    <xf numFmtId="0" fontId="14" fillId="0" borderId="1" xfId="17" applyFont="1" applyBorder="1"/>
    <xf numFmtId="0" fontId="15" fillId="0" borderId="1" xfId="17" applyFont="1" applyFill="1" applyBorder="1" applyAlignment="1">
      <alignment horizontal="left" vertical="center" wrapText="1"/>
    </xf>
    <xf numFmtId="0" fontId="14" fillId="0" borderId="1" xfId="17" applyFont="1" applyBorder="1" applyAlignment="1">
      <alignment wrapText="1"/>
    </xf>
    <xf numFmtId="0" fontId="11" fillId="0" borderId="0" xfId="17" applyFont="1" applyFill="1" applyBorder="1" applyAlignment="1">
      <alignment horizontal="left" vertical="center" wrapText="1"/>
    </xf>
    <xf numFmtId="0" fontId="12" fillId="0" borderId="4" xfId="17" applyFont="1" applyBorder="1" applyAlignment="1">
      <alignment horizontal="center" vertical="center" wrapText="1"/>
    </xf>
    <xf numFmtId="0" fontId="14" fillId="0" borderId="1" xfId="17" applyFont="1" applyBorder="1" applyAlignment="1">
      <alignment horizontal="center" wrapText="1"/>
    </xf>
    <xf numFmtId="0" fontId="12" fillId="0" borderId="1" xfId="17" applyFont="1" applyBorder="1" applyAlignment="1">
      <alignment horizontal="center" vertical="center" wrapText="1"/>
    </xf>
    <xf numFmtId="0" fontId="11" fillId="2" borderId="1" xfId="17" applyFont="1" applyFill="1" applyBorder="1"/>
    <xf numFmtId="0" fontId="13" fillId="2" borderId="1" xfId="17" applyFont="1" applyFill="1" applyBorder="1"/>
    <xf numFmtId="0" fontId="11" fillId="2" borderId="1" xfId="17" applyFont="1" applyFill="1" applyBorder="1" applyAlignment="1">
      <alignment horizontal="center"/>
    </xf>
    <xf numFmtId="0" fontId="11" fillId="2" borderId="1" xfId="17" applyFont="1" applyFill="1" applyBorder="1" applyAlignment="1">
      <alignment horizontal="center" vertical="center"/>
    </xf>
    <xf numFmtId="4" fontId="11" fillId="2" borderId="1" xfId="17" applyNumberFormat="1" applyFont="1" applyFill="1" applyBorder="1" applyAlignment="1">
      <alignment horizontal="center" vertical="center"/>
    </xf>
    <xf numFmtId="4" fontId="13" fillId="2" borderId="1" xfId="17" applyNumberFormat="1" applyFont="1" applyFill="1" applyBorder="1" applyAlignment="1">
      <alignment horizontal="center" vertical="center"/>
    </xf>
    <xf numFmtId="4" fontId="11" fillId="2" borderId="1" xfId="17" applyNumberFormat="1" applyFont="1" applyFill="1" applyBorder="1" applyAlignment="1">
      <alignment horizontal="center"/>
    </xf>
    <xf numFmtId="4" fontId="11" fillId="2" borderId="1" xfId="17" applyNumberFormat="1" applyFont="1" applyFill="1" applyBorder="1"/>
    <xf numFmtId="0" fontId="11" fillId="0" borderId="0" xfId="17" applyFont="1" applyAlignment="1"/>
    <xf numFmtId="0" fontId="11" fillId="0" borderId="8" xfId="17" applyFont="1" applyBorder="1"/>
    <xf numFmtId="0" fontId="14" fillId="0" borderId="0" xfId="17" applyFont="1" applyAlignment="1">
      <alignment horizontal="center" vertical="center" wrapText="1"/>
    </xf>
    <xf numFmtId="0" fontId="14" fillId="0" borderId="0" xfId="17" applyFont="1" applyAlignment="1">
      <alignment horizontal="center" vertical="center"/>
    </xf>
    <xf numFmtId="0" fontId="12" fillId="0" borderId="2" xfId="17" applyFont="1" applyBorder="1" applyAlignment="1">
      <alignment horizontal="center" vertical="center" wrapText="1"/>
    </xf>
    <xf numFmtId="0" fontId="12" fillId="0" borderId="4" xfId="17" applyFont="1" applyBorder="1" applyAlignment="1">
      <alignment horizontal="center" vertical="center" wrapText="1"/>
    </xf>
    <xf numFmtId="0" fontId="11" fillId="0" borderId="5" xfId="17" applyFont="1" applyFill="1" applyBorder="1" applyAlignment="1">
      <alignment horizontal="center" vertical="center" wrapText="1"/>
    </xf>
    <xf numFmtId="0" fontId="11" fillId="0" borderId="6" xfId="17" applyFont="1" applyFill="1" applyBorder="1" applyAlignment="1">
      <alignment horizontal="center" vertical="center" wrapText="1"/>
    </xf>
    <xf numFmtId="0" fontId="11" fillId="0" borderId="7" xfId="17" applyFont="1" applyFill="1" applyBorder="1" applyAlignment="1">
      <alignment horizontal="center" vertical="center" wrapText="1"/>
    </xf>
    <xf numFmtId="165" fontId="7" fillId="0" borderId="1" xfId="17" applyNumberFormat="1" applyFont="1" applyFill="1" applyBorder="1" applyAlignment="1">
      <alignment horizontal="center" vertical="center" wrapText="1"/>
    </xf>
    <xf numFmtId="165" fontId="7" fillId="0" borderId="5" xfId="17" applyNumberFormat="1" applyFont="1" applyFill="1" applyBorder="1" applyAlignment="1">
      <alignment horizontal="center" vertical="center" wrapText="1"/>
    </xf>
    <xf numFmtId="165" fontId="7" fillId="0" borderId="6" xfId="17" applyNumberFormat="1" applyFont="1" applyFill="1" applyBorder="1" applyAlignment="1">
      <alignment horizontal="center" vertical="center" wrapText="1"/>
    </xf>
    <xf numFmtId="165" fontId="7" fillId="0" borderId="7" xfId="17" applyNumberFormat="1" applyFont="1" applyFill="1" applyBorder="1" applyAlignment="1">
      <alignment horizontal="center" vertical="center" wrapText="1"/>
    </xf>
    <xf numFmtId="0" fontId="11" fillId="0" borderId="5" xfId="17" applyFont="1" applyBorder="1" applyAlignment="1">
      <alignment horizontal="center" vertical="top" wrapText="1"/>
    </xf>
    <xf numFmtId="0" fontId="11" fillId="0" borderId="6" xfId="17" applyFont="1" applyBorder="1" applyAlignment="1">
      <alignment horizontal="center" vertical="top" wrapText="1"/>
    </xf>
    <xf numFmtId="0" fontId="11" fillId="0" borderId="7" xfId="17" applyFont="1" applyBorder="1" applyAlignment="1">
      <alignment horizontal="center" vertical="top" wrapText="1"/>
    </xf>
    <xf numFmtId="0" fontId="12" fillId="0" borderId="1" xfId="17" applyFont="1" applyBorder="1" applyAlignment="1">
      <alignment horizontal="center" vertical="center" wrapText="1"/>
    </xf>
    <xf numFmtId="0" fontId="11" fillId="2" borderId="2" xfId="17" applyFont="1" applyFill="1" applyBorder="1" applyAlignment="1">
      <alignment horizontal="left" vertical="center" wrapText="1"/>
    </xf>
    <xf numFmtId="0" fontId="11" fillId="2" borderId="3" xfId="17" applyFont="1" applyFill="1" applyBorder="1" applyAlignment="1">
      <alignment horizontal="left" vertical="center"/>
    </xf>
    <xf numFmtId="0" fontId="11" fillId="2" borderId="4" xfId="17" applyFont="1" applyFill="1" applyBorder="1" applyAlignment="1">
      <alignment horizontal="left" vertical="center"/>
    </xf>
    <xf numFmtId="0" fontId="11" fillId="2" borderId="2" xfId="17" applyFont="1" applyFill="1" applyBorder="1" applyAlignment="1">
      <alignment horizontal="center"/>
    </xf>
    <xf numFmtId="0" fontId="11" fillId="2" borderId="3" xfId="17" applyFont="1" applyFill="1" applyBorder="1" applyAlignment="1">
      <alignment horizontal="center"/>
    </xf>
    <xf numFmtId="0" fontId="11" fillId="2" borderId="4" xfId="17" applyFont="1" applyFill="1" applyBorder="1" applyAlignment="1">
      <alignment horizontal="center"/>
    </xf>
    <xf numFmtId="0" fontId="11" fillId="0" borderId="0" xfId="17" applyFont="1" applyAlignment="1">
      <alignment horizontal="left"/>
    </xf>
    <xf numFmtId="0" fontId="11" fillId="0" borderId="8" xfId="17" applyFont="1" applyBorder="1" applyAlignment="1">
      <alignment horizontal="center"/>
    </xf>
  </cellXfs>
  <cellStyles count="29">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6 2" xfId="28"/>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0"/>
  <sheetViews>
    <sheetView tabSelected="1" view="pageBreakPreview" zoomScale="50" zoomScaleNormal="100" zoomScaleSheetLayoutView="50" workbookViewId="0">
      <pane ySplit="5" topLeftCell="A6" activePane="bottomLeft" state="frozen"/>
      <selection pane="bottomLeft" activeCell="E194" sqref="E194"/>
    </sheetView>
  </sheetViews>
  <sheetFormatPr defaultColWidth="9.140625" defaultRowHeight="16.5" x14ac:dyDescent="0.25"/>
  <cols>
    <col min="1" max="1" width="57.7109375" style="1" customWidth="1"/>
    <col min="2" max="2" width="18.5703125" style="1" hidden="1" customWidth="1"/>
    <col min="3" max="3" width="15.28515625" style="1" customWidth="1"/>
    <col min="4" max="4" width="14.140625" style="1" customWidth="1"/>
    <col min="5" max="5" width="14.42578125" style="1" customWidth="1"/>
    <col min="6" max="6" width="15" style="1" customWidth="1"/>
    <col min="7" max="7" width="13.28515625" style="1" customWidth="1"/>
    <col min="8" max="8" width="15.7109375" style="1" customWidth="1"/>
    <col min="9" max="9" width="13.7109375" style="1" customWidth="1"/>
    <col min="10" max="10" width="11" style="1" hidden="1" customWidth="1"/>
    <col min="11" max="11" width="14.42578125" style="1" customWidth="1"/>
    <col min="12" max="12" width="14.140625" style="1" customWidth="1"/>
    <col min="13" max="13" width="12.7109375" style="1" hidden="1" customWidth="1"/>
    <col min="14" max="14" width="12.7109375" style="1" customWidth="1"/>
    <col min="15" max="15" width="13.85546875" style="1" customWidth="1"/>
    <col min="16" max="16" width="8.140625" style="1" hidden="1" customWidth="1"/>
    <col min="17" max="17" width="10.85546875" style="1" customWidth="1"/>
    <col min="18" max="18" width="14.140625" style="1" customWidth="1"/>
    <col min="19" max="19" width="0" style="1" hidden="1" customWidth="1"/>
    <col min="20" max="20" width="12.140625" style="1" customWidth="1"/>
    <col min="21" max="21" width="13.5703125" style="1" customWidth="1"/>
    <col min="22" max="22" width="0" style="1" hidden="1" customWidth="1"/>
    <col min="23" max="23" width="11.42578125" style="1" customWidth="1"/>
    <col min="24" max="24" width="14" style="1" customWidth="1"/>
    <col min="25" max="25" width="0" style="1" hidden="1" customWidth="1"/>
    <col min="26" max="26" width="12.5703125" style="1" customWidth="1"/>
    <col min="27" max="27" width="13.28515625" style="1" customWidth="1"/>
    <col min="28" max="28" width="0" style="1" hidden="1" customWidth="1"/>
    <col min="29" max="29" width="12.5703125" style="1" customWidth="1"/>
    <col min="30" max="30" width="13" style="1" customWidth="1"/>
    <col min="31" max="31" width="0" style="1" hidden="1" customWidth="1"/>
    <col min="32" max="32" width="12.42578125" style="1" customWidth="1"/>
    <col min="33" max="33" width="14.28515625" style="1" customWidth="1"/>
    <col min="34" max="34" width="0" style="1" hidden="1" customWidth="1"/>
    <col min="35" max="35" width="12.5703125" style="1" customWidth="1"/>
    <col min="36" max="36" width="13.28515625" style="1" customWidth="1"/>
    <col min="37" max="37" width="0" style="1" hidden="1" customWidth="1"/>
    <col min="38" max="38" width="11.42578125" style="1" customWidth="1"/>
    <col min="39" max="39" width="13.85546875" style="1" customWidth="1"/>
    <col min="40" max="40" width="0" style="1" hidden="1" customWidth="1"/>
    <col min="41" max="42" width="14.7109375" style="1" customWidth="1"/>
    <col min="43" max="43" width="15.28515625" style="1" customWidth="1"/>
    <col min="44" max="44" width="169.140625" style="1" customWidth="1"/>
    <col min="45" max="16384" width="9.140625" style="1"/>
  </cols>
  <sheetData>
    <row r="1" spans="1:44" ht="30.75" customHeight="1" x14ac:dyDescent="0.25">
      <c r="A1" s="67" t="s">
        <v>66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4" ht="18.75" customHeight="1" x14ac:dyDescent="0.25">
      <c r="A2" s="2"/>
      <c r="B2" s="2"/>
      <c r="C2" s="2"/>
      <c r="D2" s="2"/>
      <c r="E2" s="2"/>
      <c r="F2" s="2"/>
      <c r="G2" s="2"/>
      <c r="H2" s="2"/>
      <c r="I2" s="2"/>
    </row>
    <row r="3" spans="1:44" ht="63" customHeight="1" x14ac:dyDescent="0.25">
      <c r="A3" s="69" t="s">
        <v>28</v>
      </c>
      <c r="B3" s="69" t="s">
        <v>34</v>
      </c>
      <c r="C3" s="69" t="s">
        <v>29</v>
      </c>
      <c r="D3" s="69" t="s">
        <v>19</v>
      </c>
      <c r="E3" s="69" t="s">
        <v>20</v>
      </c>
      <c r="F3" s="69" t="s">
        <v>21</v>
      </c>
      <c r="G3" s="81" t="s">
        <v>25</v>
      </c>
      <c r="H3" s="81"/>
      <c r="I3" s="75" t="s">
        <v>0</v>
      </c>
      <c r="J3" s="76"/>
      <c r="K3" s="77"/>
      <c r="L3" s="75" t="s">
        <v>1</v>
      </c>
      <c r="M3" s="76"/>
      <c r="N3" s="77"/>
      <c r="O3" s="75" t="s">
        <v>2</v>
      </c>
      <c r="P3" s="76"/>
      <c r="Q3" s="77"/>
      <c r="R3" s="75" t="s">
        <v>3</v>
      </c>
      <c r="S3" s="76"/>
      <c r="T3" s="77"/>
      <c r="U3" s="75" t="s">
        <v>4</v>
      </c>
      <c r="V3" s="76"/>
      <c r="W3" s="77"/>
      <c r="X3" s="75" t="s">
        <v>5</v>
      </c>
      <c r="Y3" s="76"/>
      <c r="Z3" s="77"/>
      <c r="AA3" s="75" t="s">
        <v>6</v>
      </c>
      <c r="AB3" s="76"/>
      <c r="AC3" s="77"/>
      <c r="AD3" s="75" t="s">
        <v>7</v>
      </c>
      <c r="AE3" s="76"/>
      <c r="AF3" s="77"/>
      <c r="AG3" s="75" t="s">
        <v>8</v>
      </c>
      <c r="AH3" s="76"/>
      <c r="AI3" s="77"/>
      <c r="AJ3" s="75" t="s">
        <v>9</v>
      </c>
      <c r="AK3" s="76"/>
      <c r="AL3" s="77"/>
      <c r="AM3" s="75" t="s">
        <v>10</v>
      </c>
      <c r="AN3" s="76"/>
      <c r="AO3" s="77"/>
      <c r="AP3" s="74" t="s">
        <v>11</v>
      </c>
      <c r="AQ3" s="74"/>
      <c r="AR3" s="55" t="s">
        <v>12</v>
      </c>
    </row>
    <row r="4" spans="1:44" ht="44.25" customHeight="1" x14ac:dyDescent="0.25">
      <c r="A4" s="70"/>
      <c r="B4" s="70"/>
      <c r="C4" s="70"/>
      <c r="D4" s="70"/>
      <c r="E4" s="70"/>
      <c r="F4" s="70"/>
      <c r="G4" s="54" t="s">
        <v>23</v>
      </c>
      <c r="H4" s="54" t="s">
        <v>13</v>
      </c>
      <c r="I4" s="3" t="s">
        <v>24</v>
      </c>
      <c r="J4" s="3" t="s">
        <v>14</v>
      </c>
      <c r="K4" s="3" t="s">
        <v>22</v>
      </c>
      <c r="L4" s="3" t="s">
        <v>24</v>
      </c>
      <c r="M4" s="3" t="s">
        <v>14</v>
      </c>
      <c r="N4" s="3" t="s">
        <v>22</v>
      </c>
      <c r="O4" s="3" t="s">
        <v>24</v>
      </c>
      <c r="P4" s="3" t="s">
        <v>14</v>
      </c>
      <c r="Q4" s="3" t="s">
        <v>22</v>
      </c>
      <c r="R4" s="3" t="s">
        <v>24</v>
      </c>
      <c r="S4" s="3" t="s">
        <v>14</v>
      </c>
      <c r="T4" s="3" t="s">
        <v>22</v>
      </c>
      <c r="U4" s="3" t="s">
        <v>24</v>
      </c>
      <c r="V4" s="3" t="s">
        <v>14</v>
      </c>
      <c r="W4" s="3" t="s">
        <v>22</v>
      </c>
      <c r="X4" s="3" t="s">
        <v>24</v>
      </c>
      <c r="Y4" s="3" t="s">
        <v>14</v>
      </c>
      <c r="Z4" s="3" t="s">
        <v>22</v>
      </c>
      <c r="AA4" s="3" t="s">
        <v>24</v>
      </c>
      <c r="AB4" s="3" t="s">
        <v>14</v>
      </c>
      <c r="AC4" s="3" t="s">
        <v>22</v>
      </c>
      <c r="AD4" s="3" t="s">
        <v>24</v>
      </c>
      <c r="AE4" s="3" t="s">
        <v>14</v>
      </c>
      <c r="AF4" s="3" t="s">
        <v>22</v>
      </c>
      <c r="AG4" s="3" t="s">
        <v>24</v>
      </c>
      <c r="AH4" s="3" t="s">
        <v>14</v>
      </c>
      <c r="AI4" s="3" t="s">
        <v>22</v>
      </c>
      <c r="AJ4" s="3" t="s">
        <v>24</v>
      </c>
      <c r="AK4" s="3" t="s">
        <v>14</v>
      </c>
      <c r="AL4" s="3" t="s">
        <v>22</v>
      </c>
      <c r="AM4" s="3" t="s">
        <v>24</v>
      </c>
      <c r="AN4" s="3" t="s">
        <v>14</v>
      </c>
      <c r="AO4" s="3" t="s">
        <v>22</v>
      </c>
      <c r="AP4" s="3" t="s">
        <v>24</v>
      </c>
      <c r="AQ4" s="3" t="s">
        <v>22</v>
      </c>
      <c r="AR4" s="49"/>
    </row>
    <row r="5" spans="1:44" x14ac:dyDescent="0.25">
      <c r="A5" s="56">
        <v>1</v>
      </c>
      <c r="B5" s="56"/>
      <c r="C5" s="56">
        <v>2</v>
      </c>
      <c r="D5" s="56">
        <v>3</v>
      </c>
      <c r="E5" s="56">
        <v>4</v>
      </c>
      <c r="F5" s="56">
        <v>5</v>
      </c>
      <c r="G5" s="56">
        <v>6</v>
      </c>
      <c r="H5" s="56">
        <v>7</v>
      </c>
      <c r="I5" s="3">
        <v>8</v>
      </c>
      <c r="J5" s="3"/>
      <c r="K5" s="3">
        <v>9</v>
      </c>
      <c r="L5" s="3">
        <v>10</v>
      </c>
      <c r="M5" s="3"/>
      <c r="N5" s="3">
        <v>11</v>
      </c>
      <c r="O5" s="3">
        <v>12</v>
      </c>
      <c r="P5" s="3"/>
      <c r="Q5" s="3">
        <v>13</v>
      </c>
      <c r="R5" s="3">
        <v>14</v>
      </c>
      <c r="S5" s="3"/>
      <c r="T5" s="3">
        <v>15</v>
      </c>
      <c r="U5" s="3">
        <v>16</v>
      </c>
      <c r="V5" s="3"/>
      <c r="W5" s="3">
        <v>17</v>
      </c>
      <c r="X5" s="3">
        <v>18</v>
      </c>
      <c r="Y5" s="3"/>
      <c r="Z5" s="3">
        <v>19</v>
      </c>
      <c r="AA5" s="3">
        <v>20</v>
      </c>
      <c r="AB5" s="3"/>
      <c r="AC5" s="3">
        <v>21</v>
      </c>
      <c r="AD5" s="3">
        <v>22</v>
      </c>
      <c r="AE5" s="3"/>
      <c r="AF5" s="3">
        <v>23</v>
      </c>
      <c r="AG5" s="3">
        <v>24</v>
      </c>
      <c r="AH5" s="3"/>
      <c r="AI5" s="3">
        <v>25</v>
      </c>
      <c r="AJ5" s="3">
        <v>26</v>
      </c>
      <c r="AK5" s="3"/>
      <c r="AL5" s="3">
        <v>27</v>
      </c>
      <c r="AM5" s="3">
        <v>28</v>
      </c>
      <c r="AN5" s="3"/>
      <c r="AO5" s="3">
        <v>29</v>
      </c>
      <c r="AP5" s="3">
        <v>30</v>
      </c>
      <c r="AQ5" s="3">
        <v>31</v>
      </c>
      <c r="AR5" s="3">
        <v>32</v>
      </c>
    </row>
    <row r="6" spans="1:44" ht="22.5" customHeight="1" x14ac:dyDescent="0.25">
      <c r="A6" s="78" t="s">
        <v>35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80"/>
      <c r="AQ6" s="49"/>
      <c r="AR6" s="49"/>
    </row>
    <row r="7" spans="1:44" s="6" customFormat="1" ht="49.5" x14ac:dyDescent="0.25">
      <c r="A7" s="4" t="s">
        <v>36</v>
      </c>
      <c r="B7" s="5">
        <f>B8</f>
        <v>18665</v>
      </c>
      <c r="C7" s="5">
        <f>C8</f>
        <v>21075.4</v>
      </c>
      <c r="D7" s="5">
        <f t="shared" ref="D7:F7" si="0">D8</f>
        <v>1893.4</v>
      </c>
      <c r="E7" s="5">
        <f t="shared" si="0"/>
        <v>1893.4</v>
      </c>
      <c r="F7" s="5">
        <f t="shared" si="0"/>
        <v>1893.4</v>
      </c>
      <c r="G7" s="5">
        <f>F7/C7*100</f>
        <v>8.9839338755136318</v>
      </c>
      <c r="H7" s="5">
        <f>F7/D7*100</f>
        <v>100</v>
      </c>
      <c r="I7" s="5">
        <f t="shared" ref="I7:AQ7" si="1">I8</f>
        <v>1893.4</v>
      </c>
      <c r="J7" s="5">
        <f t="shared" si="1"/>
        <v>0</v>
      </c>
      <c r="K7" s="5">
        <f t="shared" si="1"/>
        <v>1893.4</v>
      </c>
      <c r="L7" s="5">
        <f t="shared" si="1"/>
        <v>1765.08</v>
      </c>
      <c r="M7" s="5">
        <f t="shared" si="1"/>
        <v>0</v>
      </c>
      <c r="N7" s="5">
        <f t="shared" si="1"/>
        <v>0</v>
      </c>
      <c r="O7" s="5">
        <f t="shared" si="1"/>
        <v>1593.23</v>
      </c>
      <c r="P7" s="5">
        <f t="shared" si="1"/>
        <v>0</v>
      </c>
      <c r="Q7" s="5">
        <f t="shared" si="1"/>
        <v>0</v>
      </c>
      <c r="R7" s="5">
        <f t="shared" si="1"/>
        <v>1765.08</v>
      </c>
      <c r="S7" s="5">
        <f t="shared" si="1"/>
        <v>0</v>
      </c>
      <c r="T7" s="5">
        <f t="shared" si="1"/>
        <v>0</v>
      </c>
      <c r="U7" s="5">
        <f t="shared" si="1"/>
        <v>1707.58</v>
      </c>
      <c r="V7" s="5">
        <f t="shared" si="1"/>
        <v>0</v>
      </c>
      <c r="W7" s="5">
        <f t="shared" si="1"/>
        <v>0</v>
      </c>
      <c r="X7" s="5">
        <f t="shared" si="1"/>
        <v>1764.08</v>
      </c>
      <c r="Y7" s="5">
        <f t="shared" si="1"/>
        <v>0</v>
      </c>
      <c r="Z7" s="5">
        <f t="shared" si="1"/>
        <v>0</v>
      </c>
      <c r="AA7" s="5">
        <f t="shared" si="1"/>
        <v>1717.48</v>
      </c>
      <c r="AB7" s="5">
        <f t="shared" si="1"/>
        <v>0</v>
      </c>
      <c r="AC7" s="5">
        <f t="shared" si="1"/>
        <v>0</v>
      </c>
      <c r="AD7" s="5">
        <f t="shared" si="1"/>
        <v>1776.21</v>
      </c>
      <c r="AE7" s="5">
        <f t="shared" si="1"/>
        <v>0</v>
      </c>
      <c r="AF7" s="5">
        <f t="shared" si="1"/>
        <v>0</v>
      </c>
      <c r="AG7" s="5">
        <f t="shared" si="1"/>
        <v>1776.2</v>
      </c>
      <c r="AH7" s="5">
        <f t="shared" si="1"/>
        <v>0</v>
      </c>
      <c r="AI7" s="5">
        <f t="shared" si="1"/>
        <v>0</v>
      </c>
      <c r="AJ7" s="5">
        <f t="shared" si="1"/>
        <v>1707.58</v>
      </c>
      <c r="AK7" s="5">
        <f t="shared" si="1"/>
        <v>0</v>
      </c>
      <c r="AL7" s="5">
        <f t="shared" si="1"/>
        <v>0</v>
      </c>
      <c r="AM7" s="5">
        <f t="shared" si="1"/>
        <v>1765.08</v>
      </c>
      <c r="AN7" s="5">
        <f t="shared" si="1"/>
        <v>0</v>
      </c>
      <c r="AO7" s="5">
        <f t="shared" si="1"/>
        <v>0</v>
      </c>
      <c r="AP7" s="5">
        <f t="shared" si="1"/>
        <v>1844.4</v>
      </c>
      <c r="AQ7" s="5">
        <f t="shared" si="1"/>
        <v>0</v>
      </c>
      <c r="AR7" s="82" t="s">
        <v>72</v>
      </c>
    </row>
    <row r="8" spans="1:44" s="6" customFormat="1" x14ac:dyDescent="0.25">
      <c r="A8" s="7" t="s">
        <v>37</v>
      </c>
      <c r="B8" s="8">
        <f>B9+B10+B11+B13</f>
        <v>18665</v>
      </c>
      <c r="C8" s="8">
        <f>C9+C10+C11+C13</f>
        <v>21075.4</v>
      </c>
      <c r="D8" s="8">
        <f t="shared" ref="D8:F8" si="2">D9+D10+D11+D13</f>
        <v>1893.4</v>
      </c>
      <c r="E8" s="8">
        <f t="shared" si="2"/>
        <v>1893.4</v>
      </c>
      <c r="F8" s="8">
        <f t="shared" si="2"/>
        <v>1893.4</v>
      </c>
      <c r="G8" s="8">
        <f>F8/C8*100</f>
        <v>8.9839338755136318</v>
      </c>
      <c r="H8" s="8">
        <f>F8/D8*100</f>
        <v>100</v>
      </c>
      <c r="I8" s="8">
        <f>I9+I10+I11+I13</f>
        <v>1893.4</v>
      </c>
      <c r="J8" s="8">
        <f t="shared" ref="J8:AQ8" si="3">J9+J10+J11+J13</f>
        <v>0</v>
      </c>
      <c r="K8" s="8">
        <f t="shared" si="3"/>
        <v>1893.4</v>
      </c>
      <c r="L8" s="8">
        <f t="shared" si="3"/>
        <v>1765.08</v>
      </c>
      <c r="M8" s="8">
        <f t="shared" si="3"/>
        <v>0</v>
      </c>
      <c r="N8" s="8">
        <f t="shared" si="3"/>
        <v>0</v>
      </c>
      <c r="O8" s="8">
        <f t="shared" si="3"/>
        <v>1593.23</v>
      </c>
      <c r="P8" s="8">
        <f t="shared" si="3"/>
        <v>0</v>
      </c>
      <c r="Q8" s="8">
        <f t="shared" si="3"/>
        <v>0</v>
      </c>
      <c r="R8" s="8">
        <f t="shared" si="3"/>
        <v>1765.08</v>
      </c>
      <c r="S8" s="8">
        <f t="shared" si="3"/>
        <v>0</v>
      </c>
      <c r="T8" s="8">
        <f t="shared" si="3"/>
        <v>0</v>
      </c>
      <c r="U8" s="8">
        <f t="shared" si="3"/>
        <v>1707.58</v>
      </c>
      <c r="V8" s="8">
        <f t="shared" si="3"/>
        <v>0</v>
      </c>
      <c r="W8" s="8">
        <f t="shared" si="3"/>
        <v>0</v>
      </c>
      <c r="X8" s="8">
        <f t="shared" si="3"/>
        <v>1764.08</v>
      </c>
      <c r="Y8" s="8">
        <f t="shared" si="3"/>
        <v>0</v>
      </c>
      <c r="Z8" s="8">
        <f t="shared" si="3"/>
        <v>0</v>
      </c>
      <c r="AA8" s="8">
        <f t="shared" si="3"/>
        <v>1717.48</v>
      </c>
      <c r="AB8" s="8">
        <f t="shared" si="3"/>
        <v>0</v>
      </c>
      <c r="AC8" s="8">
        <f t="shared" si="3"/>
        <v>0</v>
      </c>
      <c r="AD8" s="8">
        <f t="shared" si="3"/>
        <v>1776.21</v>
      </c>
      <c r="AE8" s="8">
        <f t="shared" si="3"/>
        <v>0</v>
      </c>
      <c r="AF8" s="8">
        <f t="shared" si="3"/>
        <v>0</v>
      </c>
      <c r="AG8" s="8">
        <f t="shared" si="3"/>
        <v>1776.2</v>
      </c>
      <c r="AH8" s="8">
        <f t="shared" si="3"/>
        <v>0</v>
      </c>
      <c r="AI8" s="8">
        <f t="shared" si="3"/>
        <v>0</v>
      </c>
      <c r="AJ8" s="8">
        <f t="shared" si="3"/>
        <v>1707.58</v>
      </c>
      <c r="AK8" s="8">
        <f t="shared" si="3"/>
        <v>0</v>
      </c>
      <c r="AL8" s="8">
        <f t="shared" si="3"/>
        <v>0</v>
      </c>
      <c r="AM8" s="8">
        <f t="shared" si="3"/>
        <v>1765.08</v>
      </c>
      <c r="AN8" s="8">
        <f t="shared" si="3"/>
        <v>0</v>
      </c>
      <c r="AO8" s="8">
        <f t="shared" si="3"/>
        <v>0</v>
      </c>
      <c r="AP8" s="8">
        <f t="shared" si="3"/>
        <v>1844.4</v>
      </c>
      <c r="AQ8" s="8">
        <f t="shared" si="3"/>
        <v>0</v>
      </c>
      <c r="AR8" s="83"/>
    </row>
    <row r="9" spans="1:44" s="6" customFormat="1" x14ac:dyDescent="0.25">
      <c r="A9" s="9" t="s">
        <v>16</v>
      </c>
      <c r="B9" s="10">
        <v>0</v>
      </c>
      <c r="C9" s="10"/>
      <c r="D9" s="10"/>
      <c r="E9" s="10"/>
      <c r="F9" s="10"/>
      <c r="G9" s="10"/>
      <c r="H9" s="10"/>
      <c r="I9" s="11"/>
      <c r="J9" s="12"/>
      <c r="K9" s="57"/>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57"/>
      <c r="AR9" s="83"/>
    </row>
    <row r="10" spans="1:44" s="6" customFormat="1" ht="33" x14ac:dyDescent="0.25">
      <c r="A10" s="14" t="s">
        <v>38</v>
      </c>
      <c r="B10" s="10">
        <v>0</v>
      </c>
      <c r="C10" s="10"/>
      <c r="D10" s="10"/>
      <c r="E10" s="10"/>
      <c r="F10" s="10"/>
      <c r="G10" s="10"/>
      <c r="H10" s="10"/>
      <c r="I10" s="11"/>
      <c r="J10" s="12"/>
      <c r="K10" s="57"/>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57"/>
      <c r="AR10" s="83"/>
    </row>
    <row r="11" spans="1:44" s="6" customFormat="1" x14ac:dyDescent="0.25">
      <c r="A11" s="14" t="s">
        <v>15</v>
      </c>
      <c r="B11" s="10">
        <v>18665</v>
      </c>
      <c r="C11" s="10">
        <f t="shared" ref="C11" si="4">I11+L11+O11+R11+U11+X11+AA11+AD11+AG11+AJ11+AM11+AP11</f>
        <v>21075.4</v>
      </c>
      <c r="D11" s="10">
        <f>I11</f>
        <v>1893.4</v>
      </c>
      <c r="E11" s="10">
        <f t="shared" ref="E11" si="5">F11</f>
        <v>1893.4</v>
      </c>
      <c r="F11" s="10">
        <f>K11+N11+Q11+T11+W11+Z11+AC11+AF11+AI11+AL11+AO11+AQ11</f>
        <v>1893.4</v>
      </c>
      <c r="G11" s="10">
        <f>F11/C11*100</f>
        <v>8.9839338755136318</v>
      </c>
      <c r="H11" s="10">
        <f>F11/D11*100</f>
        <v>100</v>
      </c>
      <c r="I11" s="11">
        <v>1893.4</v>
      </c>
      <c r="J11" s="15"/>
      <c r="K11" s="64">
        <v>1893.4</v>
      </c>
      <c r="L11" s="16">
        <v>1765.08</v>
      </c>
      <c r="M11" s="16"/>
      <c r="N11" s="16"/>
      <c r="O11" s="16">
        <v>1593.23</v>
      </c>
      <c r="P11" s="16"/>
      <c r="Q11" s="16"/>
      <c r="R11" s="16">
        <v>1765.08</v>
      </c>
      <c r="S11" s="16"/>
      <c r="T11" s="16"/>
      <c r="U11" s="16">
        <v>1707.58</v>
      </c>
      <c r="V11" s="16"/>
      <c r="W11" s="16"/>
      <c r="X11" s="16">
        <v>1764.08</v>
      </c>
      <c r="Y11" s="16"/>
      <c r="Z11" s="16"/>
      <c r="AA11" s="16">
        <v>1717.48</v>
      </c>
      <c r="AB11" s="16"/>
      <c r="AC11" s="16"/>
      <c r="AD11" s="16">
        <v>1776.21</v>
      </c>
      <c r="AE11" s="16"/>
      <c r="AF11" s="16"/>
      <c r="AG11" s="16">
        <v>1776.2</v>
      </c>
      <c r="AH11" s="16"/>
      <c r="AI11" s="16"/>
      <c r="AJ11" s="16">
        <v>1707.58</v>
      </c>
      <c r="AK11" s="16"/>
      <c r="AL11" s="16"/>
      <c r="AM11" s="16">
        <v>1765.08</v>
      </c>
      <c r="AN11" s="16"/>
      <c r="AO11" s="16"/>
      <c r="AP11" s="16">
        <v>1844.4</v>
      </c>
      <c r="AQ11" s="57"/>
      <c r="AR11" s="83"/>
    </row>
    <row r="12" spans="1:44" s="22" customFormat="1" x14ac:dyDescent="0.25">
      <c r="A12" s="17" t="s">
        <v>31</v>
      </c>
      <c r="B12" s="18"/>
      <c r="C12" s="18"/>
      <c r="D12" s="18"/>
      <c r="E12" s="10"/>
      <c r="F12" s="18"/>
      <c r="G12" s="18"/>
      <c r="H12" s="18"/>
      <c r="I12" s="19"/>
      <c r="J12" s="20"/>
      <c r="K12" s="58"/>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58"/>
      <c r="AR12" s="83"/>
    </row>
    <row r="13" spans="1:44" s="6" customFormat="1" x14ac:dyDescent="0.25">
      <c r="A13" s="14" t="s">
        <v>26</v>
      </c>
      <c r="B13" s="10">
        <v>0</v>
      </c>
      <c r="C13" s="10"/>
      <c r="D13" s="10"/>
      <c r="E13" s="10"/>
      <c r="F13" s="10"/>
      <c r="G13" s="10"/>
      <c r="H13" s="10"/>
      <c r="I13" s="11"/>
      <c r="J13" s="12"/>
      <c r="K13" s="57"/>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57"/>
      <c r="AR13" s="83"/>
    </row>
    <row r="14" spans="1:44" s="25" customFormat="1" x14ac:dyDescent="0.25">
      <c r="A14" s="23" t="s">
        <v>39</v>
      </c>
      <c r="B14" s="24">
        <f t="shared" ref="B14:B19" si="6">B8</f>
        <v>18665</v>
      </c>
      <c r="C14" s="24">
        <f>C15+C16+C17+C19</f>
        <v>21075.4</v>
      </c>
      <c r="D14" s="24">
        <f t="shared" ref="D14:F14" si="7">D15+D16+D17+D19</f>
        <v>1893.4</v>
      </c>
      <c r="E14" s="24">
        <f t="shared" si="7"/>
        <v>1893.4</v>
      </c>
      <c r="F14" s="24">
        <f t="shared" si="7"/>
        <v>1893.4</v>
      </c>
      <c r="G14" s="24">
        <f>F14/C14*100</f>
        <v>8.9839338755136318</v>
      </c>
      <c r="H14" s="24">
        <f>F14/D14*100</f>
        <v>100</v>
      </c>
      <c r="I14" s="24">
        <f>I15+I16+I17+I18+I19</f>
        <v>1893.4</v>
      </c>
      <c r="J14" s="24">
        <f t="shared" ref="J14:AQ14" si="8">J15+J16+J17+J18+J19</f>
        <v>0</v>
      </c>
      <c r="K14" s="24">
        <f t="shared" si="8"/>
        <v>1893.4</v>
      </c>
      <c r="L14" s="24">
        <f t="shared" si="8"/>
        <v>1765.08</v>
      </c>
      <c r="M14" s="24">
        <f t="shared" si="8"/>
        <v>0</v>
      </c>
      <c r="N14" s="24">
        <f t="shared" si="8"/>
        <v>0</v>
      </c>
      <c r="O14" s="24">
        <f t="shared" si="8"/>
        <v>1593.23</v>
      </c>
      <c r="P14" s="24">
        <f t="shared" si="8"/>
        <v>0</v>
      </c>
      <c r="Q14" s="24">
        <f t="shared" si="8"/>
        <v>0</v>
      </c>
      <c r="R14" s="24">
        <f t="shared" si="8"/>
        <v>1765.08</v>
      </c>
      <c r="S14" s="24">
        <f t="shared" si="8"/>
        <v>0</v>
      </c>
      <c r="T14" s="24">
        <f t="shared" si="8"/>
        <v>0</v>
      </c>
      <c r="U14" s="24">
        <f t="shared" si="8"/>
        <v>1707.58</v>
      </c>
      <c r="V14" s="24">
        <f t="shared" si="8"/>
        <v>0</v>
      </c>
      <c r="W14" s="24">
        <f t="shared" si="8"/>
        <v>0</v>
      </c>
      <c r="X14" s="24">
        <f t="shared" si="8"/>
        <v>1764.08</v>
      </c>
      <c r="Y14" s="24">
        <f t="shared" si="8"/>
        <v>0</v>
      </c>
      <c r="Z14" s="24">
        <f t="shared" si="8"/>
        <v>0</v>
      </c>
      <c r="AA14" s="24">
        <f t="shared" si="8"/>
        <v>1717.48</v>
      </c>
      <c r="AB14" s="24">
        <f t="shared" si="8"/>
        <v>0</v>
      </c>
      <c r="AC14" s="24">
        <f t="shared" si="8"/>
        <v>0</v>
      </c>
      <c r="AD14" s="24">
        <f t="shared" si="8"/>
        <v>1776.21</v>
      </c>
      <c r="AE14" s="24">
        <f t="shared" si="8"/>
        <v>0</v>
      </c>
      <c r="AF14" s="24">
        <f t="shared" si="8"/>
        <v>0</v>
      </c>
      <c r="AG14" s="24">
        <f t="shared" si="8"/>
        <v>1776.2</v>
      </c>
      <c r="AH14" s="24">
        <f t="shared" si="8"/>
        <v>0</v>
      </c>
      <c r="AI14" s="24">
        <f t="shared" si="8"/>
        <v>0</v>
      </c>
      <c r="AJ14" s="24">
        <f t="shared" si="8"/>
        <v>1707.58</v>
      </c>
      <c r="AK14" s="24">
        <f t="shared" si="8"/>
        <v>0</v>
      </c>
      <c r="AL14" s="24">
        <f t="shared" si="8"/>
        <v>0</v>
      </c>
      <c r="AM14" s="24">
        <f t="shared" si="8"/>
        <v>1765.08</v>
      </c>
      <c r="AN14" s="24">
        <f t="shared" si="8"/>
        <v>0</v>
      </c>
      <c r="AO14" s="24">
        <f t="shared" si="8"/>
        <v>0</v>
      </c>
      <c r="AP14" s="24">
        <f t="shared" si="8"/>
        <v>1844.4</v>
      </c>
      <c r="AQ14" s="24">
        <f t="shared" si="8"/>
        <v>0</v>
      </c>
      <c r="AR14" s="83"/>
    </row>
    <row r="15" spans="1:44" s="6" customFormat="1" x14ac:dyDescent="0.25">
      <c r="A15" s="9" t="s">
        <v>16</v>
      </c>
      <c r="B15" s="10">
        <f t="shared" si="6"/>
        <v>0</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83"/>
    </row>
    <row r="16" spans="1:44" s="6" customFormat="1" x14ac:dyDescent="0.25">
      <c r="A16" s="14" t="s">
        <v>32</v>
      </c>
      <c r="B16" s="10">
        <f t="shared" si="6"/>
        <v>0</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83"/>
    </row>
    <row r="17" spans="1:44" s="6" customFormat="1" x14ac:dyDescent="0.25">
      <c r="A17" s="14" t="s">
        <v>17</v>
      </c>
      <c r="B17" s="10">
        <f t="shared" si="6"/>
        <v>18665</v>
      </c>
      <c r="C17" s="10">
        <f>I17+L17+O17+R17+U17+X17+AA17+AD17+AG17+AJ17+AM17+AP17</f>
        <v>21075.4</v>
      </c>
      <c r="D17" s="10">
        <f>I17</f>
        <v>1893.4</v>
      </c>
      <c r="E17" s="10">
        <f t="shared" ref="E17" si="9">F17</f>
        <v>1893.4</v>
      </c>
      <c r="F17" s="10">
        <f>K17+N17+Q17+T17+W17+Z17+AC17+AF17+AI17+AL17+AO17+AQ17</f>
        <v>1893.4</v>
      </c>
      <c r="G17" s="10">
        <f>F17/C17*100</f>
        <v>8.9839338755136318</v>
      </c>
      <c r="H17" s="10">
        <f>F17/D17*100</f>
        <v>100</v>
      </c>
      <c r="I17" s="10">
        <f t="shared" ref="I17" si="10">I11</f>
        <v>1893.4</v>
      </c>
      <c r="J17" s="10"/>
      <c r="K17" s="10">
        <f t="shared" ref="K17:L17" si="11">K11</f>
        <v>1893.4</v>
      </c>
      <c r="L17" s="10">
        <f t="shared" si="11"/>
        <v>1765.08</v>
      </c>
      <c r="M17" s="10"/>
      <c r="N17" s="10">
        <f t="shared" ref="N17" si="12">N11</f>
        <v>0</v>
      </c>
      <c r="O17" s="10">
        <f t="shared" ref="O17:AP17" si="13">O11</f>
        <v>1593.23</v>
      </c>
      <c r="P17" s="10"/>
      <c r="Q17" s="10">
        <f t="shared" ref="Q17" si="14">Q11</f>
        <v>0</v>
      </c>
      <c r="R17" s="10">
        <f t="shared" si="13"/>
        <v>1765.08</v>
      </c>
      <c r="S17" s="10"/>
      <c r="T17" s="10">
        <f t="shared" ref="T17" si="15">T11</f>
        <v>0</v>
      </c>
      <c r="U17" s="10">
        <f t="shared" si="13"/>
        <v>1707.58</v>
      </c>
      <c r="V17" s="10"/>
      <c r="W17" s="10">
        <f t="shared" ref="W17" si="16">W11</f>
        <v>0</v>
      </c>
      <c r="X17" s="10">
        <f t="shared" si="13"/>
        <v>1764.08</v>
      </c>
      <c r="Y17" s="10"/>
      <c r="Z17" s="10">
        <f t="shared" ref="Z17" si="17">Z11</f>
        <v>0</v>
      </c>
      <c r="AA17" s="10">
        <f t="shared" si="13"/>
        <v>1717.48</v>
      </c>
      <c r="AB17" s="10"/>
      <c r="AC17" s="10">
        <f t="shared" ref="AC17" si="18">AC11</f>
        <v>0</v>
      </c>
      <c r="AD17" s="10">
        <f t="shared" si="13"/>
        <v>1776.21</v>
      </c>
      <c r="AE17" s="10"/>
      <c r="AF17" s="10">
        <f t="shared" ref="AF17" si="19">AF11</f>
        <v>0</v>
      </c>
      <c r="AG17" s="10">
        <f t="shared" si="13"/>
        <v>1776.2</v>
      </c>
      <c r="AH17" s="10"/>
      <c r="AI17" s="10">
        <f t="shared" ref="AI17" si="20">AI11</f>
        <v>0</v>
      </c>
      <c r="AJ17" s="10">
        <f t="shared" si="13"/>
        <v>1707.58</v>
      </c>
      <c r="AK17" s="10"/>
      <c r="AL17" s="10">
        <f t="shared" ref="AL17" si="21">AL11</f>
        <v>0</v>
      </c>
      <c r="AM17" s="10">
        <f t="shared" si="13"/>
        <v>1765.08</v>
      </c>
      <c r="AN17" s="10"/>
      <c r="AO17" s="10">
        <f t="shared" ref="AO17" si="22">AO11</f>
        <v>0</v>
      </c>
      <c r="AP17" s="10">
        <f t="shared" si="13"/>
        <v>1844.4</v>
      </c>
      <c r="AQ17" s="10">
        <f t="shared" ref="AQ17" si="23">AQ11</f>
        <v>0</v>
      </c>
      <c r="AR17" s="83"/>
    </row>
    <row r="18" spans="1:44" s="22" customFormat="1" x14ac:dyDescent="0.25">
      <c r="A18" s="17" t="s">
        <v>31</v>
      </c>
      <c r="B18" s="18">
        <f t="shared" si="6"/>
        <v>0</v>
      </c>
      <c r="C18" s="10"/>
      <c r="D18" s="10"/>
      <c r="E18" s="10"/>
      <c r="F18" s="10"/>
      <c r="G18" s="10"/>
      <c r="H18" s="10"/>
      <c r="I18" s="10"/>
      <c r="J18" s="20"/>
      <c r="K18" s="10"/>
      <c r="L18" s="10"/>
      <c r="M18" s="21"/>
      <c r="N18" s="10"/>
      <c r="O18" s="10"/>
      <c r="P18" s="21"/>
      <c r="Q18" s="10"/>
      <c r="R18" s="10"/>
      <c r="S18" s="21"/>
      <c r="T18" s="10"/>
      <c r="U18" s="10"/>
      <c r="V18" s="21"/>
      <c r="W18" s="10"/>
      <c r="X18" s="10"/>
      <c r="Y18" s="21"/>
      <c r="Z18" s="10"/>
      <c r="AA18" s="10"/>
      <c r="AB18" s="21"/>
      <c r="AC18" s="10"/>
      <c r="AD18" s="10"/>
      <c r="AE18" s="21"/>
      <c r="AF18" s="10"/>
      <c r="AG18" s="10"/>
      <c r="AH18" s="21"/>
      <c r="AI18" s="10"/>
      <c r="AJ18" s="10"/>
      <c r="AK18" s="21"/>
      <c r="AL18" s="10"/>
      <c r="AM18" s="10"/>
      <c r="AN18" s="21"/>
      <c r="AO18" s="10"/>
      <c r="AP18" s="10"/>
      <c r="AQ18" s="10"/>
      <c r="AR18" s="83"/>
    </row>
    <row r="19" spans="1:44" s="6" customFormat="1" x14ac:dyDescent="0.25">
      <c r="A19" s="14" t="s">
        <v>26</v>
      </c>
      <c r="B19" s="10">
        <f t="shared" si="6"/>
        <v>0</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84"/>
    </row>
    <row r="20" spans="1:44" ht="21.75" customHeight="1" x14ac:dyDescent="0.25">
      <c r="A20" s="71" t="s">
        <v>40</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3"/>
      <c r="AQ20" s="49"/>
      <c r="AR20" s="57"/>
    </row>
    <row r="21" spans="1:44" s="6" customFormat="1" ht="66" x14ac:dyDescent="0.25">
      <c r="A21" s="26" t="s">
        <v>41</v>
      </c>
      <c r="B21" s="5">
        <f>B22+B23+B24+B26</f>
        <v>61262.1</v>
      </c>
      <c r="C21" s="5">
        <f>C22+C23+C24+C26</f>
        <v>42076.600000000006</v>
      </c>
      <c r="D21" s="5">
        <f>D22+D23+D24+D26</f>
        <v>0</v>
      </c>
      <c r="E21" s="5">
        <f t="shared" ref="E21:F21" si="24">E22+E23+E24+E26</f>
        <v>0</v>
      </c>
      <c r="F21" s="5">
        <f t="shared" si="24"/>
        <v>0</v>
      </c>
      <c r="G21" s="5">
        <f>F21/C21*100</f>
        <v>0</v>
      </c>
      <c r="H21" s="5" t="e">
        <f>F21/D21*100</f>
        <v>#DIV/0!</v>
      </c>
      <c r="I21" s="5">
        <f t="shared" ref="I21:AQ21" si="25">I22+I23+I24+I26</f>
        <v>0</v>
      </c>
      <c r="J21" s="5">
        <f t="shared" si="25"/>
        <v>0</v>
      </c>
      <c r="K21" s="5">
        <f t="shared" si="25"/>
        <v>0</v>
      </c>
      <c r="L21" s="5">
        <f t="shared" si="25"/>
        <v>0</v>
      </c>
      <c r="M21" s="5">
        <f t="shared" si="25"/>
        <v>0</v>
      </c>
      <c r="N21" s="5">
        <f t="shared" si="25"/>
        <v>0</v>
      </c>
      <c r="O21" s="5">
        <f t="shared" si="25"/>
        <v>0</v>
      </c>
      <c r="P21" s="5">
        <f t="shared" si="25"/>
        <v>0</v>
      </c>
      <c r="Q21" s="5">
        <f t="shared" si="25"/>
        <v>0</v>
      </c>
      <c r="R21" s="5">
        <f t="shared" si="25"/>
        <v>0</v>
      </c>
      <c r="S21" s="5">
        <f t="shared" si="25"/>
        <v>0</v>
      </c>
      <c r="T21" s="5">
        <f t="shared" si="25"/>
        <v>0</v>
      </c>
      <c r="U21" s="5">
        <f t="shared" si="25"/>
        <v>0</v>
      </c>
      <c r="V21" s="5">
        <f t="shared" si="25"/>
        <v>0</v>
      </c>
      <c r="W21" s="5">
        <f t="shared" si="25"/>
        <v>0</v>
      </c>
      <c r="X21" s="5">
        <f t="shared" si="25"/>
        <v>0</v>
      </c>
      <c r="Y21" s="5">
        <f t="shared" si="25"/>
        <v>0</v>
      </c>
      <c r="Z21" s="5">
        <f t="shared" si="25"/>
        <v>0</v>
      </c>
      <c r="AA21" s="5">
        <f t="shared" si="25"/>
        <v>0</v>
      </c>
      <c r="AB21" s="5">
        <f t="shared" si="25"/>
        <v>0</v>
      </c>
      <c r="AC21" s="5">
        <f t="shared" si="25"/>
        <v>0</v>
      </c>
      <c r="AD21" s="5">
        <f t="shared" si="25"/>
        <v>0</v>
      </c>
      <c r="AE21" s="5">
        <f t="shared" si="25"/>
        <v>0</v>
      </c>
      <c r="AF21" s="5">
        <f t="shared" si="25"/>
        <v>0</v>
      </c>
      <c r="AG21" s="5">
        <f t="shared" si="25"/>
        <v>41673.200000000004</v>
      </c>
      <c r="AH21" s="5">
        <f t="shared" si="25"/>
        <v>0</v>
      </c>
      <c r="AI21" s="5">
        <f t="shared" si="25"/>
        <v>0</v>
      </c>
      <c r="AJ21" s="5">
        <f t="shared" si="25"/>
        <v>403.4</v>
      </c>
      <c r="AK21" s="5">
        <f t="shared" si="25"/>
        <v>0</v>
      </c>
      <c r="AL21" s="5">
        <f t="shared" si="25"/>
        <v>0</v>
      </c>
      <c r="AM21" s="5">
        <f t="shared" si="25"/>
        <v>0</v>
      </c>
      <c r="AN21" s="5">
        <f t="shared" si="25"/>
        <v>0</v>
      </c>
      <c r="AO21" s="5">
        <f t="shared" si="25"/>
        <v>0</v>
      </c>
      <c r="AP21" s="5">
        <f t="shared" si="25"/>
        <v>0</v>
      </c>
      <c r="AQ21" s="5">
        <f t="shared" si="25"/>
        <v>0</v>
      </c>
      <c r="AR21" s="57"/>
    </row>
    <row r="22" spans="1:44" s="6" customFormat="1" x14ac:dyDescent="0.25">
      <c r="A22" s="14" t="s">
        <v>16</v>
      </c>
      <c r="B22" s="11">
        <f>B28+B34+B40</f>
        <v>0</v>
      </c>
      <c r="C22" s="10"/>
      <c r="D22" s="10"/>
      <c r="E22" s="10"/>
      <c r="F22" s="10"/>
      <c r="G22" s="10"/>
      <c r="H22" s="10"/>
      <c r="I22" s="10"/>
      <c r="J22" s="10">
        <f t="shared" ref="J22:AP24" si="26">J28+J34</f>
        <v>0</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57"/>
      <c r="AR22" s="57"/>
    </row>
    <row r="23" spans="1:44" s="6" customFormat="1" x14ac:dyDescent="0.25">
      <c r="A23" s="14" t="s">
        <v>32</v>
      </c>
      <c r="B23" s="11">
        <f>B29+B35+B41</f>
        <v>54252.2</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57"/>
      <c r="AR23" s="57"/>
    </row>
    <row r="24" spans="1:44" s="6" customFormat="1" x14ac:dyDescent="0.25">
      <c r="A24" s="14" t="s">
        <v>15</v>
      </c>
      <c r="B24" s="11">
        <f>B30+B36+B42</f>
        <v>7009.9</v>
      </c>
      <c r="C24" s="10">
        <f t="shared" ref="C24" si="27">I24+L24+O24+R24+U24+X24+AA24+AD24+AG24+AJ24+AM24+AP24</f>
        <v>42076.600000000006</v>
      </c>
      <c r="D24" s="10">
        <f>I24</f>
        <v>0</v>
      </c>
      <c r="E24" s="10">
        <f t="shared" ref="E24" si="28">F24</f>
        <v>0</v>
      </c>
      <c r="F24" s="10">
        <f>K24+N24+Q24+T24+W24+Z24+AC24+AF24+AI24+AL24+AO24+AQ24</f>
        <v>0</v>
      </c>
      <c r="G24" s="10">
        <f>F24/C24*100</f>
        <v>0</v>
      </c>
      <c r="H24" s="10" t="e">
        <f>F24/D24*100</f>
        <v>#DIV/0!</v>
      </c>
      <c r="I24" s="10">
        <f t="shared" ref="I24" si="29">I30+I36</f>
        <v>0</v>
      </c>
      <c r="J24" s="10"/>
      <c r="K24" s="10"/>
      <c r="L24" s="10">
        <f t="shared" si="26"/>
        <v>0</v>
      </c>
      <c r="M24" s="10"/>
      <c r="N24" s="10"/>
      <c r="O24" s="10">
        <f t="shared" si="26"/>
        <v>0</v>
      </c>
      <c r="P24" s="10"/>
      <c r="Q24" s="10"/>
      <c r="R24" s="10">
        <f t="shared" si="26"/>
        <v>0</v>
      </c>
      <c r="S24" s="10"/>
      <c r="T24" s="10"/>
      <c r="U24" s="10">
        <f t="shared" si="26"/>
        <v>0</v>
      </c>
      <c r="V24" s="10"/>
      <c r="W24" s="10"/>
      <c r="X24" s="10">
        <f t="shared" si="26"/>
        <v>0</v>
      </c>
      <c r="Y24" s="10"/>
      <c r="Z24" s="10"/>
      <c r="AA24" s="10">
        <f t="shared" si="26"/>
        <v>0</v>
      </c>
      <c r="AB24" s="10"/>
      <c r="AC24" s="10"/>
      <c r="AD24" s="10">
        <f t="shared" si="26"/>
        <v>0</v>
      </c>
      <c r="AE24" s="10"/>
      <c r="AF24" s="10"/>
      <c r="AG24" s="10">
        <f t="shared" si="26"/>
        <v>41673.200000000004</v>
      </c>
      <c r="AH24" s="10"/>
      <c r="AI24" s="10"/>
      <c r="AJ24" s="10">
        <f t="shared" si="26"/>
        <v>403.4</v>
      </c>
      <c r="AK24" s="10"/>
      <c r="AL24" s="10"/>
      <c r="AM24" s="10">
        <f t="shared" si="26"/>
        <v>0</v>
      </c>
      <c r="AN24" s="10"/>
      <c r="AO24" s="10"/>
      <c r="AP24" s="10">
        <f t="shared" si="26"/>
        <v>0</v>
      </c>
      <c r="AQ24" s="57"/>
      <c r="AR24" s="57"/>
    </row>
    <row r="25" spans="1:44" s="22" customFormat="1" x14ac:dyDescent="0.25">
      <c r="A25" s="17" t="s">
        <v>31</v>
      </c>
      <c r="B25" s="18"/>
      <c r="C25" s="18"/>
      <c r="D25" s="18"/>
      <c r="E25" s="10"/>
      <c r="F25" s="18"/>
      <c r="G25" s="18"/>
      <c r="H25" s="18"/>
      <c r="I25" s="10"/>
      <c r="J25" s="20"/>
      <c r="K25" s="58"/>
      <c r="L25" s="10"/>
      <c r="M25" s="21"/>
      <c r="N25" s="21"/>
      <c r="O25" s="10"/>
      <c r="P25" s="21"/>
      <c r="Q25" s="21"/>
      <c r="R25" s="10"/>
      <c r="S25" s="21"/>
      <c r="T25" s="21"/>
      <c r="U25" s="10"/>
      <c r="V25" s="21"/>
      <c r="W25" s="21"/>
      <c r="X25" s="10"/>
      <c r="Y25" s="21"/>
      <c r="Z25" s="21"/>
      <c r="AA25" s="10"/>
      <c r="AB25" s="21"/>
      <c r="AC25" s="21"/>
      <c r="AD25" s="10"/>
      <c r="AE25" s="21"/>
      <c r="AF25" s="21"/>
      <c r="AG25" s="10"/>
      <c r="AH25" s="21"/>
      <c r="AI25" s="21"/>
      <c r="AJ25" s="10"/>
      <c r="AK25" s="21"/>
      <c r="AL25" s="21"/>
      <c r="AM25" s="10"/>
      <c r="AN25" s="21"/>
      <c r="AO25" s="21"/>
      <c r="AP25" s="10"/>
      <c r="AQ25" s="58"/>
      <c r="AR25" s="58"/>
    </row>
    <row r="26" spans="1:44" s="6" customFormat="1" x14ac:dyDescent="0.25">
      <c r="A26" s="14" t="s">
        <v>26</v>
      </c>
      <c r="B26" s="11">
        <f>B32+B38+B44</f>
        <v>0</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57"/>
      <c r="AR26" s="57"/>
    </row>
    <row r="27" spans="1:44" s="6" customFormat="1" ht="66" x14ac:dyDescent="0.25">
      <c r="A27" s="27" t="s">
        <v>42</v>
      </c>
      <c r="B27" s="28">
        <f>B28+B29+B30+B32</f>
        <v>60712.799999999996</v>
      </c>
      <c r="C27" s="28">
        <f t="shared" ref="C27:F27" si="30">C28+C29+C30+C32</f>
        <v>41687.700000000004</v>
      </c>
      <c r="D27" s="28">
        <f t="shared" si="30"/>
        <v>0</v>
      </c>
      <c r="E27" s="28">
        <f t="shared" si="30"/>
        <v>0</v>
      </c>
      <c r="F27" s="28">
        <f t="shared" si="30"/>
        <v>0</v>
      </c>
      <c r="G27" s="28">
        <f>F27/C27*100</f>
        <v>0</v>
      </c>
      <c r="H27" s="28" t="e">
        <f>F27/D27*100</f>
        <v>#DIV/0!</v>
      </c>
      <c r="I27" s="28">
        <f>I28+I29+I30+I32</f>
        <v>0</v>
      </c>
      <c r="J27" s="28">
        <f t="shared" ref="J27:AQ27" si="31">J28+J29+J30+J32</f>
        <v>0</v>
      </c>
      <c r="K27" s="28">
        <f t="shared" si="31"/>
        <v>0</v>
      </c>
      <c r="L27" s="28">
        <f t="shared" si="31"/>
        <v>0</v>
      </c>
      <c r="M27" s="28">
        <f t="shared" si="31"/>
        <v>0</v>
      </c>
      <c r="N27" s="28">
        <f t="shared" si="31"/>
        <v>0</v>
      </c>
      <c r="O27" s="28">
        <f t="shared" si="31"/>
        <v>0</v>
      </c>
      <c r="P27" s="28">
        <f t="shared" si="31"/>
        <v>0</v>
      </c>
      <c r="Q27" s="28">
        <f t="shared" si="31"/>
        <v>0</v>
      </c>
      <c r="R27" s="28">
        <f t="shared" si="31"/>
        <v>0</v>
      </c>
      <c r="S27" s="28">
        <f t="shared" si="31"/>
        <v>0</v>
      </c>
      <c r="T27" s="28">
        <f t="shared" si="31"/>
        <v>0</v>
      </c>
      <c r="U27" s="28">
        <f t="shared" si="31"/>
        <v>0</v>
      </c>
      <c r="V27" s="28">
        <f t="shared" si="31"/>
        <v>0</v>
      </c>
      <c r="W27" s="28">
        <f t="shared" si="31"/>
        <v>0</v>
      </c>
      <c r="X27" s="28">
        <f t="shared" si="31"/>
        <v>0</v>
      </c>
      <c r="Y27" s="28">
        <f t="shared" si="31"/>
        <v>0</v>
      </c>
      <c r="Z27" s="28">
        <f t="shared" si="31"/>
        <v>0</v>
      </c>
      <c r="AA27" s="28">
        <f t="shared" si="31"/>
        <v>0</v>
      </c>
      <c r="AB27" s="28">
        <f t="shared" si="31"/>
        <v>0</v>
      </c>
      <c r="AC27" s="28">
        <f t="shared" si="31"/>
        <v>0</v>
      </c>
      <c r="AD27" s="28">
        <f t="shared" si="31"/>
        <v>0</v>
      </c>
      <c r="AE27" s="28">
        <f t="shared" si="31"/>
        <v>0</v>
      </c>
      <c r="AF27" s="28">
        <f t="shared" si="31"/>
        <v>0</v>
      </c>
      <c r="AG27" s="28">
        <f t="shared" si="31"/>
        <v>41284.300000000003</v>
      </c>
      <c r="AH27" s="28">
        <f t="shared" si="31"/>
        <v>0</v>
      </c>
      <c r="AI27" s="28">
        <f t="shared" si="31"/>
        <v>0</v>
      </c>
      <c r="AJ27" s="28">
        <f t="shared" si="31"/>
        <v>403.4</v>
      </c>
      <c r="AK27" s="28">
        <f t="shared" si="31"/>
        <v>0</v>
      </c>
      <c r="AL27" s="28">
        <f t="shared" si="31"/>
        <v>0</v>
      </c>
      <c r="AM27" s="28">
        <f t="shared" si="31"/>
        <v>0</v>
      </c>
      <c r="AN27" s="28">
        <f t="shared" si="31"/>
        <v>0</v>
      </c>
      <c r="AO27" s="28">
        <f t="shared" si="31"/>
        <v>0</v>
      </c>
      <c r="AP27" s="28">
        <f t="shared" si="31"/>
        <v>0</v>
      </c>
      <c r="AQ27" s="28">
        <f t="shared" si="31"/>
        <v>0</v>
      </c>
      <c r="AR27" s="82" t="s">
        <v>67</v>
      </c>
    </row>
    <row r="28" spans="1:44" s="6" customFormat="1" x14ac:dyDescent="0.25">
      <c r="A28" s="14" t="s">
        <v>16</v>
      </c>
      <c r="B28" s="11">
        <v>0</v>
      </c>
      <c r="C28" s="11"/>
      <c r="D28" s="11"/>
      <c r="E28" s="11"/>
      <c r="F28" s="11"/>
      <c r="G28" s="35"/>
      <c r="H28" s="35"/>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57"/>
      <c r="AR28" s="83"/>
    </row>
    <row r="29" spans="1:44" s="6" customFormat="1" x14ac:dyDescent="0.25">
      <c r="A29" s="14" t="s">
        <v>32</v>
      </c>
      <c r="B29" s="11">
        <v>54252.2</v>
      </c>
      <c r="C29" s="11"/>
      <c r="D29" s="11"/>
      <c r="E29" s="11"/>
      <c r="F29" s="11"/>
      <c r="G29" s="35"/>
      <c r="H29" s="35"/>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57"/>
      <c r="AR29" s="83"/>
    </row>
    <row r="30" spans="1:44" s="6" customFormat="1" x14ac:dyDescent="0.25">
      <c r="A30" s="14" t="s">
        <v>15</v>
      </c>
      <c r="B30" s="11">
        <v>6460.6</v>
      </c>
      <c r="C30" s="11">
        <f>I30+L30+O30+R30+U30+X30+AA30+AD30+AG30+AJ30+AM30+AP30</f>
        <v>41687.700000000004</v>
      </c>
      <c r="D30" s="11"/>
      <c r="E30" s="11">
        <f t="shared" ref="E30" si="32">F30</f>
        <v>0</v>
      </c>
      <c r="F30" s="11">
        <f>K30+N30+Q30+T30+W30+Z30+AC30+AF30+AI30+AL30+AO30+AQ30</f>
        <v>0</v>
      </c>
      <c r="G30" s="35">
        <f>F30/C30*100</f>
        <v>0</v>
      </c>
      <c r="H30" s="35" t="e">
        <f t="shared" ref="H30" si="33">F30/D30*100</f>
        <v>#DIV/0!</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v>41284.300000000003</v>
      </c>
      <c r="AH30" s="10"/>
      <c r="AI30" s="10"/>
      <c r="AJ30" s="10">
        <v>403.4</v>
      </c>
      <c r="AK30" s="10"/>
      <c r="AL30" s="10"/>
      <c r="AM30" s="10"/>
      <c r="AN30" s="10"/>
      <c r="AO30" s="10"/>
      <c r="AP30" s="10"/>
      <c r="AQ30" s="57"/>
      <c r="AR30" s="83"/>
    </row>
    <row r="31" spans="1:44" s="22" customFormat="1" x14ac:dyDescent="0.25">
      <c r="A31" s="17" t="s">
        <v>31</v>
      </c>
      <c r="B31" s="18"/>
      <c r="C31" s="18"/>
      <c r="D31" s="18"/>
      <c r="E31" s="11"/>
      <c r="F31" s="18"/>
      <c r="G31" s="35"/>
      <c r="H31" s="35"/>
      <c r="I31" s="19"/>
      <c r="J31" s="20"/>
      <c r="K31" s="58"/>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58"/>
      <c r="AR31" s="83"/>
    </row>
    <row r="32" spans="1:44" s="6" customFormat="1" x14ac:dyDescent="0.25">
      <c r="A32" s="14" t="s">
        <v>26</v>
      </c>
      <c r="B32" s="11">
        <v>0</v>
      </c>
      <c r="C32" s="11"/>
      <c r="D32" s="11"/>
      <c r="E32" s="11"/>
      <c r="F32" s="11"/>
      <c r="G32" s="35"/>
      <c r="H32" s="35"/>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57"/>
      <c r="AR32" s="84"/>
    </row>
    <row r="33" spans="1:44" s="6" customFormat="1" ht="69.75" customHeight="1" x14ac:dyDescent="0.25">
      <c r="A33" s="27" t="s">
        <v>43</v>
      </c>
      <c r="B33" s="28">
        <f>B34+B35+B36+B38</f>
        <v>160.4</v>
      </c>
      <c r="C33" s="28">
        <f>C34+C35+C36+C38</f>
        <v>388.9</v>
      </c>
      <c r="D33" s="28">
        <f t="shared" ref="D33:E33" si="34">D34+D35+D36+D38</f>
        <v>0</v>
      </c>
      <c r="E33" s="28">
        <f t="shared" si="34"/>
        <v>0</v>
      </c>
      <c r="F33" s="28">
        <f>F34+F35+F36+F38</f>
        <v>0</v>
      </c>
      <c r="G33" s="28">
        <f>F33/C33*100</f>
        <v>0</v>
      </c>
      <c r="H33" s="28" t="e">
        <f>F33/D33*100</f>
        <v>#DIV/0!</v>
      </c>
      <c r="I33" s="28">
        <f>I34+I35+I36+I38</f>
        <v>0</v>
      </c>
      <c r="J33" s="28">
        <f t="shared" ref="J33:AQ33" si="35">J34+J35+J36+J38</f>
        <v>66</v>
      </c>
      <c r="K33" s="28">
        <f t="shared" si="35"/>
        <v>0</v>
      </c>
      <c r="L33" s="28">
        <f t="shared" si="35"/>
        <v>0</v>
      </c>
      <c r="M33" s="28">
        <f t="shared" si="35"/>
        <v>0</v>
      </c>
      <c r="N33" s="28">
        <f t="shared" si="35"/>
        <v>0</v>
      </c>
      <c r="O33" s="28">
        <f t="shared" si="35"/>
        <v>0</v>
      </c>
      <c r="P33" s="28">
        <f t="shared" si="35"/>
        <v>0</v>
      </c>
      <c r="Q33" s="28">
        <f t="shared" si="35"/>
        <v>0</v>
      </c>
      <c r="R33" s="28">
        <f t="shared" si="35"/>
        <v>0</v>
      </c>
      <c r="S33" s="28">
        <f t="shared" si="35"/>
        <v>0</v>
      </c>
      <c r="T33" s="28">
        <f t="shared" si="35"/>
        <v>0</v>
      </c>
      <c r="U33" s="28">
        <f t="shared" si="35"/>
        <v>0</v>
      </c>
      <c r="V33" s="28">
        <f t="shared" si="35"/>
        <v>0</v>
      </c>
      <c r="W33" s="28">
        <f t="shared" si="35"/>
        <v>0</v>
      </c>
      <c r="X33" s="28">
        <f t="shared" si="35"/>
        <v>0</v>
      </c>
      <c r="Y33" s="28">
        <f t="shared" si="35"/>
        <v>0</v>
      </c>
      <c r="Z33" s="28">
        <f t="shared" si="35"/>
        <v>0</v>
      </c>
      <c r="AA33" s="28">
        <f t="shared" si="35"/>
        <v>0</v>
      </c>
      <c r="AB33" s="28">
        <f t="shared" si="35"/>
        <v>0</v>
      </c>
      <c r="AC33" s="28">
        <f t="shared" si="35"/>
        <v>0</v>
      </c>
      <c r="AD33" s="28">
        <f t="shared" si="35"/>
        <v>0</v>
      </c>
      <c r="AE33" s="28">
        <f t="shared" si="35"/>
        <v>0</v>
      </c>
      <c r="AF33" s="28">
        <f t="shared" si="35"/>
        <v>0</v>
      </c>
      <c r="AG33" s="28">
        <f t="shared" si="35"/>
        <v>388.9</v>
      </c>
      <c r="AH33" s="28">
        <f t="shared" si="35"/>
        <v>0</v>
      </c>
      <c r="AI33" s="28">
        <f t="shared" si="35"/>
        <v>0</v>
      </c>
      <c r="AJ33" s="28">
        <f t="shared" si="35"/>
        <v>0</v>
      </c>
      <c r="AK33" s="28">
        <f t="shared" si="35"/>
        <v>0</v>
      </c>
      <c r="AL33" s="28">
        <f t="shared" si="35"/>
        <v>0</v>
      </c>
      <c r="AM33" s="28">
        <f t="shared" si="35"/>
        <v>0</v>
      </c>
      <c r="AN33" s="28">
        <f t="shared" si="35"/>
        <v>0</v>
      </c>
      <c r="AO33" s="28">
        <f t="shared" si="35"/>
        <v>0</v>
      </c>
      <c r="AP33" s="28">
        <f t="shared" si="35"/>
        <v>0</v>
      </c>
      <c r="AQ33" s="28">
        <f t="shared" si="35"/>
        <v>0</v>
      </c>
      <c r="AR33" s="82" t="s">
        <v>68</v>
      </c>
    </row>
    <row r="34" spans="1:44" s="6" customFormat="1" x14ac:dyDescent="0.25">
      <c r="A34" s="14" t="s">
        <v>16</v>
      </c>
      <c r="B34" s="11">
        <v>0</v>
      </c>
      <c r="C34" s="11"/>
      <c r="D34" s="11"/>
      <c r="E34" s="11"/>
      <c r="F34" s="11"/>
      <c r="G34" s="11"/>
      <c r="H34" s="11"/>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57"/>
      <c r="AR34" s="83"/>
    </row>
    <row r="35" spans="1:44" s="6" customFormat="1" x14ac:dyDescent="0.25">
      <c r="A35" s="14" t="s">
        <v>32</v>
      </c>
      <c r="B35" s="11">
        <v>0</v>
      </c>
      <c r="C35" s="11"/>
      <c r="D35" s="11"/>
      <c r="E35" s="11"/>
      <c r="F35" s="11"/>
      <c r="G35" s="11"/>
      <c r="H35" s="11"/>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57"/>
      <c r="AR35" s="83"/>
    </row>
    <row r="36" spans="1:44" s="6" customFormat="1" x14ac:dyDescent="0.25">
      <c r="A36" s="14" t="s">
        <v>15</v>
      </c>
      <c r="B36" s="11">
        <v>160.4</v>
      </c>
      <c r="C36" s="11">
        <f t="shared" ref="C36" si="36">I36+L36+O36+R36+U36+X36+AA36+AD36+AG36+AJ36+AM36+AP36</f>
        <v>388.9</v>
      </c>
      <c r="D36" s="11">
        <f>I36</f>
        <v>0</v>
      </c>
      <c r="E36" s="11">
        <f t="shared" ref="E36" si="37">F36</f>
        <v>0</v>
      </c>
      <c r="F36" s="11">
        <f>K36+N36+Q36+T36+W36+Z36+AC36+AF36+AI36+AL36+AO36+AQ36</f>
        <v>0</v>
      </c>
      <c r="G36" s="11"/>
      <c r="H36" s="11"/>
      <c r="I36" s="10"/>
      <c r="J36" s="10">
        <v>66</v>
      </c>
      <c r="K36" s="10"/>
      <c r="L36" s="10"/>
      <c r="M36" s="10"/>
      <c r="N36" s="10"/>
      <c r="O36" s="10"/>
      <c r="P36" s="10"/>
      <c r="Q36" s="10"/>
      <c r="R36" s="10"/>
      <c r="S36" s="10"/>
      <c r="T36" s="10"/>
      <c r="U36" s="10"/>
      <c r="V36" s="10"/>
      <c r="W36" s="10"/>
      <c r="X36" s="10"/>
      <c r="Y36" s="10"/>
      <c r="Z36" s="10"/>
      <c r="AA36" s="10"/>
      <c r="AB36" s="10"/>
      <c r="AC36" s="10"/>
      <c r="AD36" s="10"/>
      <c r="AE36" s="10"/>
      <c r="AF36" s="10"/>
      <c r="AG36" s="10">
        <v>388.9</v>
      </c>
      <c r="AH36" s="10"/>
      <c r="AI36" s="10"/>
      <c r="AJ36" s="10"/>
      <c r="AK36" s="10"/>
      <c r="AL36" s="10"/>
      <c r="AM36" s="10"/>
      <c r="AN36" s="10"/>
      <c r="AO36" s="10"/>
      <c r="AP36" s="10"/>
      <c r="AQ36" s="57"/>
      <c r="AR36" s="83"/>
    </row>
    <row r="37" spans="1:44" s="22" customFormat="1" ht="15" customHeight="1" x14ac:dyDescent="0.25">
      <c r="A37" s="17" t="s">
        <v>31</v>
      </c>
      <c r="B37" s="18"/>
      <c r="C37" s="18"/>
      <c r="D37" s="18"/>
      <c r="E37" s="11"/>
      <c r="F37" s="18"/>
      <c r="G37" s="18"/>
      <c r="H37" s="18"/>
      <c r="I37" s="19"/>
      <c r="J37" s="20"/>
      <c r="K37" s="58"/>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58"/>
      <c r="AR37" s="83"/>
    </row>
    <row r="38" spans="1:44" s="6" customFormat="1" x14ac:dyDescent="0.25">
      <c r="A38" s="14" t="s">
        <v>26</v>
      </c>
      <c r="B38" s="11">
        <v>0</v>
      </c>
      <c r="C38" s="11"/>
      <c r="D38" s="11"/>
      <c r="E38" s="11"/>
      <c r="F38" s="11"/>
      <c r="G38" s="11"/>
      <c r="H38" s="11"/>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57"/>
      <c r="AR38" s="84"/>
    </row>
    <row r="39" spans="1:44" s="6" customFormat="1" ht="67.150000000000006" customHeight="1" x14ac:dyDescent="0.25">
      <c r="A39" s="26" t="s">
        <v>44</v>
      </c>
      <c r="B39" s="5">
        <f>B40+B41+B42+B44</f>
        <v>388.9</v>
      </c>
      <c r="C39" s="5">
        <f>C40+C41+C42+C44</f>
        <v>9550.4</v>
      </c>
      <c r="D39" s="5">
        <f t="shared" ref="D39:F39" si="38">D40+D41+D42+D44</f>
        <v>0</v>
      </c>
      <c r="E39" s="5">
        <f t="shared" si="38"/>
        <v>0</v>
      </c>
      <c r="F39" s="5">
        <f t="shared" si="38"/>
        <v>0</v>
      </c>
      <c r="G39" s="5">
        <f>F39/C39*100</f>
        <v>0</v>
      </c>
      <c r="H39" s="5" t="e">
        <f>F39/D39*100</f>
        <v>#DIV/0!</v>
      </c>
      <c r="I39" s="5">
        <f t="shared" ref="I39:AQ39" si="39">I40+I41+I42+I44</f>
        <v>0</v>
      </c>
      <c r="J39" s="5">
        <f t="shared" si="39"/>
        <v>0</v>
      </c>
      <c r="K39" s="5">
        <f t="shared" si="39"/>
        <v>0</v>
      </c>
      <c r="L39" s="5">
        <f t="shared" si="39"/>
        <v>0</v>
      </c>
      <c r="M39" s="5">
        <f t="shared" si="39"/>
        <v>0</v>
      </c>
      <c r="N39" s="5">
        <f t="shared" si="39"/>
        <v>0</v>
      </c>
      <c r="O39" s="5">
        <f t="shared" si="39"/>
        <v>0</v>
      </c>
      <c r="P39" s="5">
        <f t="shared" si="39"/>
        <v>0</v>
      </c>
      <c r="Q39" s="5">
        <f t="shared" si="39"/>
        <v>0</v>
      </c>
      <c r="R39" s="5">
        <f t="shared" si="39"/>
        <v>0</v>
      </c>
      <c r="S39" s="5">
        <f t="shared" si="39"/>
        <v>0</v>
      </c>
      <c r="T39" s="5">
        <f t="shared" si="39"/>
        <v>0</v>
      </c>
      <c r="U39" s="5">
        <f t="shared" si="39"/>
        <v>0</v>
      </c>
      <c r="V39" s="5">
        <f t="shared" si="39"/>
        <v>0</v>
      </c>
      <c r="W39" s="5">
        <f t="shared" si="39"/>
        <v>0</v>
      </c>
      <c r="X39" s="5">
        <f t="shared" si="39"/>
        <v>0</v>
      </c>
      <c r="Y39" s="5">
        <f t="shared" si="39"/>
        <v>0</v>
      </c>
      <c r="Z39" s="5">
        <f t="shared" si="39"/>
        <v>0</v>
      </c>
      <c r="AA39" s="5">
        <f t="shared" si="39"/>
        <v>727.8</v>
      </c>
      <c r="AB39" s="5">
        <f t="shared" si="39"/>
        <v>0</v>
      </c>
      <c r="AC39" s="5">
        <f t="shared" si="39"/>
        <v>0</v>
      </c>
      <c r="AD39" s="5">
        <f t="shared" si="39"/>
        <v>8822.6</v>
      </c>
      <c r="AE39" s="5">
        <f t="shared" si="39"/>
        <v>0</v>
      </c>
      <c r="AF39" s="5">
        <f t="shared" si="39"/>
        <v>0</v>
      </c>
      <c r="AG39" s="5">
        <f t="shared" si="39"/>
        <v>0</v>
      </c>
      <c r="AH39" s="5">
        <f t="shared" si="39"/>
        <v>0</v>
      </c>
      <c r="AI39" s="5">
        <f t="shared" si="39"/>
        <v>0</v>
      </c>
      <c r="AJ39" s="5">
        <f t="shared" si="39"/>
        <v>0</v>
      </c>
      <c r="AK39" s="5">
        <f t="shared" si="39"/>
        <v>0</v>
      </c>
      <c r="AL39" s="5">
        <f t="shared" si="39"/>
        <v>0</v>
      </c>
      <c r="AM39" s="5">
        <f t="shared" si="39"/>
        <v>0</v>
      </c>
      <c r="AN39" s="5">
        <f t="shared" si="39"/>
        <v>0</v>
      </c>
      <c r="AO39" s="5">
        <f t="shared" si="39"/>
        <v>0</v>
      </c>
      <c r="AP39" s="5">
        <f t="shared" si="39"/>
        <v>0</v>
      </c>
      <c r="AQ39" s="5">
        <f t="shared" si="39"/>
        <v>0</v>
      </c>
      <c r="AR39" s="57"/>
    </row>
    <row r="40" spans="1:44" s="6" customFormat="1" x14ac:dyDescent="0.25">
      <c r="A40" s="14" t="s">
        <v>16</v>
      </c>
      <c r="B40" s="11">
        <v>0</v>
      </c>
      <c r="C40" s="11"/>
      <c r="D40" s="11"/>
      <c r="E40" s="11"/>
      <c r="F40" s="11"/>
      <c r="G40" s="11"/>
      <c r="H40" s="11"/>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57"/>
      <c r="AR40" s="57"/>
    </row>
    <row r="41" spans="1:44" s="6" customFormat="1" x14ac:dyDescent="0.25">
      <c r="A41" s="14" t="s">
        <v>32</v>
      </c>
      <c r="B41" s="11">
        <v>0</v>
      </c>
      <c r="C41" s="11"/>
      <c r="D41" s="11"/>
      <c r="E41" s="11"/>
      <c r="F41" s="11"/>
      <c r="G41" s="11"/>
      <c r="H41" s="11"/>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57"/>
      <c r="AR41" s="57"/>
    </row>
    <row r="42" spans="1:44" s="6" customFormat="1" x14ac:dyDescent="0.25">
      <c r="A42" s="14" t="s">
        <v>15</v>
      </c>
      <c r="B42" s="11">
        <v>388.9</v>
      </c>
      <c r="C42" s="11">
        <f>I42+L42+O42+R42+U42+X42+AA42+AD42+AG42+AJ42+AM42+AP42</f>
        <v>9550.4</v>
      </c>
      <c r="D42" s="11">
        <f>I42</f>
        <v>0</v>
      </c>
      <c r="E42" s="11">
        <f>F42</f>
        <v>0</v>
      </c>
      <c r="F42" s="11">
        <f>K42+N42+Q42+T42+W42+Z42+AC42+AF42+AI42+AL42+AO42+AQ42</f>
        <v>0</v>
      </c>
      <c r="G42" s="11">
        <f>F42/C42*100</f>
        <v>0</v>
      </c>
      <c r="H42" s="11" t="e">
        <f>F42/D42*100</f>
        <v>#DIV/0!</v>
      </c>
      <c r="I42" s="10">
        <f t="shared" ref="I42" si="40">I48+I54</f>
        <v>0</v>
      </c>
      <c r="J42" s="10"/>
      <c r="K42" s="10"/>
      <c r="L42" s="10">
        <f t="shared" ref="L42:AP42" si="41">L48+L54</f>
        <v>0</v>
      </c>
      <c r="M42" s="10"/>
      <c r="N42" s="10"/>
      <c r="O42" s="10">
        <f t="shared" si="41"/>
        <v>0</v>
      </c>
      <c r="P42" s="10"/>
      <c r="Q42" s="10"/>
      <c r="R42" s="10">
        <f t="shared" si="41"/>
        <v>0</v>
      </c>
      <c r="S42" s="10"/>
      <c r="T42" s="10"/>
      <c r="U42" s="10">
        <f t="shared" si="41"/>
        <v>0</v>
      </c>
      <c r="V42" s="10"/>
      <c r="W42" s="10"/>
      <c r="X42" s="10">
        <f t="shared" si="41"/>
        <v>0</v>
      </c>
      <c r="Y42" s="10"/>
      <c r="Z42" s="10"/>
      <c r="AA42" s="10">
        <f t="shared" si="41"/>
        <v>727.8</v>
      </c>
      <c r="AB42" s="10"/>
      <c r="AC42" s="10"/>
      <c r="AD42" s="10">
        <f t="shared" si="41"/>
        <v>8822.6</v>
      </c>
      <c r="AE42" s="10"/>
      <c r="AF42" s="10"/>
      <c r="AG42" s="10">
        <f t="shared" si="41"/>
        <v>0</v>
      </c>
      <c r="AH42" s="10"/>
      <c r="AI42" s="10"/>
      <c r="AJ42" s="10">
        <f t="shared" si="41"/>
        <v>0</v>
      </c>
      <c r="AK42" s="10"/>
      <c r="AL42" s="10"/>
      <c r="AM42" s="10">
        <f t="shared" si="41"/>
        <v>0</v>
      </c>
      <c r="AN42" s="10"/>
      <c r="AO42" s="10"/>
      <c r="AP42" s="10">
        <f t="shared" si="41"/>
        <v>0</v>
      </c>
      <c r="AQ42" s="57"/>
      <c r="AR42" s="57"/>
    </row>
    <row r="43" spans="1:44" s="22" customFormat="1" x14ac:dyDescent="0.25">
      <c r="A43" s="17" t="s">
        <v>31</v>
      </c>
      <c r="B43" s="18"/>
      <c r="C43" s="18"/>
      <c r="D43" s="18"/>
      <c r="E43" s="18"/>
      <c r="F43" s="18"/>
      <c r="G43" s="18"/>
      <c r="H43" s="18"/>
      <c r="I43" s="10"/>
      <c r="J43" s="20"/>
      <c r="K43" s="58"/>
      <c r="L43" s="10"/>
      <c r="M43" s="21"/>
      <c r="N43" s="21"/>
      <c r="O43" s="10"/>
      <c r="P43" s="21"/>
      <c r="Q43" s="21"/>
      <c r="R43" s="10"/>
      <c r="S43" s="21"/>
      <c r="T43" s="21"/>
      <c r="U43" s="10"/>
      <c r="V43" s="21"/>
      <c r="W43" s="21"/>
      <c r="X43" s="10"/>
      <c r="Y43" s="21"/>
      <c r="Z43" s="21"/>
      <c r="AA43" s="10"/>
      <c r="AB43" s="21"/>
      <c r="AC43" s="21"/>
      <c r="AD43" s="10"/>
      <c r="AE43" s="21"/>
      <c r="AF43" s="21"/>
      <c r="AG43" s="10"/>
      <c r="AH43" s="21"/>
      <c r="AI43" s="21"/>
      <c r="AJ43" s="10"/>
      <c r="AK43" s="21"/>
      <c r="AL43" s="21"/>
      <c r="AM43" s="10"/>
      <c r="AN43" s="21"/>
      <c r="AO43" s="21"/>
      <c r="AP43" s="10"/>
      <c r="AQ43" s="58"/>
      <c r="AR43" s="58"/>
    </row>
    <row r="44" spans="1:44" s="6" customFormat="1" x14ac:dyDescent="0.25">
      <c r="A44" s="14" t="s">
        <v>26</v>
      </c>
      <c r="B44" s="11">
        <v>0</v>
      </c>
      <c r="C44" s="11"/>
      <c r="D44" s="11"/>
      <c r="E44" s="11"/>
      <c r="F44" s="11"/>
      <c r="G44" s="11"/>
      <c r="H44" s="11"/>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57"/>
      <c r="AR44" s="57"/>
    </row>
    <row r="45" spans="1:44" s="6" customFormat="1" ht="67.150000000000006" customHeight="1" x14ac:dyDescent="0.25">
      <c r="A45" s="27" t="s">
        <v>45</v>
      </c>
      <c r="B45" s="28">
        <f>B46+B47+B48+B50</f>
        <v>388.9</v>
      </c>
      <c r="C45" s="28">
        <f>C46+C47+C48+C50</f>
        <v>727.8</v>
      </c>
      <c r="D45" s="28">
        <f>I45</f>
        <v>0</v>
      </c>
      <c r="E45" s="28"/>
      <c r="F45" s="28">
        <f>K45+N45+Q45+T45+W45+Z45+AC45+AF45+AI45+AL45+AO45+AQ45</f>
        <v>0</v>
      </c>
      <c r="G45" s="28">
        <f>F45/C45*100</f>
        <v>0</v>
      </c>
      <c r="H45" s="28" t="e">
        <f>F45/D45*100</f>
        <v>#DIV/0!</v>
      </c>
      <c r="I45" s="28">
        <f>I46+I47+I48+I50</f>
        <v>0</v>
      </c>
      <c r="J45" s="28">
        <f t="shared" ref="J45:AQ45" si="42">J46+J47+J48+J50</f>
        <v>0</v>
      </c>
      <c r="K45" s="28">
        <f t="shared" si="42"/>
        <v>0</v>
      </c>
      <c r="L45" s="28">
        <f t="shared" si="42"/>
        <v>0</v>
      </c>
      <c r="M45" s="28">
        <f t="shared" si="42"/>
        <v>0</v>
      </c>
      <c r="N45" s="28">
        <f t="shared" si="42"/>
        <v>0</v>
      </c>
      <c r="O45" s="28">
        <f t="shared" si="42"/>
        <v>0</v>
      </c>
      <c r="P45" s="28">
        <f t="shared" si="42"/>
        <v>0</v>
      </c>
      <c r="Q45" s="28">
        <f t="shared" si="42"/>
        <v>0</v>
      </c>
      <c r="R45" s="28">
        <f t="shared" si="42"/>
        <v>0</v>
      </c>
      <c r="S45" s="28">
        <f t="shared" si="42"/>
        <v>0</v>
      </c>
      <c r="T45" s="28">
        <f t="shared" si="42"/>
        <v>0</v>
      </c>
      <c r="U45" s="28">
        <f t="shared" si="42"/>
        <v>0</v>
      </c>
      <c r="V45" s="28">
        <f t="shared" si="42"/>
        <v>0</v>
      </c>
      <c r="W45" s="28">
        <f t="shared" si="42"/>
        <v>0</v>
      </c>
      <c r="X45" s="28">
        <f t="shared" si="42"/>
        <v>0</v>
      </c>
      <c r="Y45" s="28">
        <f t="shared" si="42"/>
        <v>0</v>
      </c>
      <c r="Z45" s="28">
        <f t="shared" si="42"/>
        <v>0</v>
      </c>
      <c r="AA45" s="28">
        <f t="shared" si="42"/>
        <v>727.8</v>
      </c>
      <c r="AB45" s="28">
        <f t="shared" si="42"/>
        <v>0</v>
      </c>
      <c r="AC45" s="28">
        <f t="shared" si="42"/>
        <v>0</v>
      </c>
      <c r="AD45" s="28">
        <f t="shared" si="42"/>
        <v>0</v>
      </c>
      <c r="AE45" s="28">
        <f t="shared" si="42"/>
        <v>0</v>
      </c>
      <c r="AF45" s="28">
        <f t="shared" si="42"/>
        <v>0</v>
      </c>
      <c r="AG45" s="28">
        <f t="shared" si="42"/>
        <v>0</v>
      </c>
      <c r="AH45" s="28">
        <f t="shared" si="42"/>
        <v>0</v>
      </c>
      <c r="AI45" s="28">
        <f t="shared" si="42"/>
        <v>0</v>
      </c>
      <c r="AJ45" s="28">
        <f t="shared" si="42"/>
        <v>0</v>
      </c>
      <c r="AK45" s="28">
        <f t="shared" si="42"/>
        <v>0</v>
      </c>
      <c r="AL45" s="28">
        <f t="shared" si="42"/>
        <v>0</v>
      </c>
      <c r="AM45" s="28">
        <f t="shared" si="42"/>
        <v>0</v>
      </c>
      <c r="AN45" s="28">
        <f t="shared" si="42"/>
        <v>0</v>
      </c>
      <c r="AO45" s="28">
        <f t="shared" si="42"/>
        <v>0</v>
      </c>
      <c r="AP45" s="28">
        <f t="shared" si="42"/>
        <v>0</v>
      </c>
      <c r="AQ45" s="28">
        <f t="shared" si="42"/>
        <v>0</v>
      </c>
      <c r="AR45" s="82" t="s">
        <v>69</v>
      </c>
    </row>
    <row r="46" spans="1:44" s="6" customFormat="1" x14ac:dyDescent="0.25">
      <c r="A46" s="14" t="s">
        <v>16</v>
      </c>
      <c r="B46" s="11">
        <v>0</v>
      </c>
      <c r="C46" s="11"/>
      <c r="D46" s="11"/>
      <c r="E46" s="11"/>
      <c r="F46" s="11"/>
      <c r="G46" s="11"/>
      <c r="H46" s="11"/>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57"/>
      <c r="AR46" s="83"/>
    </row>
    <row r="47" spans="1:44" s="6" customFormat="1" x14ac:dyDescent="0.25">
      <c r="A47" s="14" t="s">
        <v>32</v>
      </c>
      <c r="B47" s="11">
        <v>0</v>
      </c>
      <c r="C47" s="11"/>
      <c r="D47" s="11"/>
      <c r="E47" s="11"/>
      <c r="F47" s="11"/>
      <c r="G47" s="11"/>
      <c r="H47" s="11"/>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57"/>
      <c r="AR47" s="83"/>
    </row>
    <row r="48" spans="1:44" s="6" customFormat="1" x14ac:dyDescent="0.25">
      <c r="A48" s="14" t="s">
        <v>15</v>
      </c>
      <c r="B48" s="11">
        <v>388.9</v>
      </c>
      <c r="C48" s="11">
        <f t="shared" ref="C48" si="43">I48+L48+O48+R48+U48+X48+AA48+AD48+AG48+AJ48+AM48+AP48</f>
        <v>727.8</v>
      </c>
      <c r="D48" s="11">
        <f>I48</f>
        <v>0</v>
      </c>
      <c r="E48" s="11">
        <f>F48</f>
        <v>0</v>
      </c>
      <c r="F48" s="11">
        <f>K48+N48+Q48+T48+W48+Z48+AC48+AF48+AI48+AL48+AO48+AQ48</f>
        <v>0</v>
      </c>
      <c r="G48" s="11"/>
      <c r="H48" s="11"/>
      <c r="I48" s="10"/>
      <c r="J48" s="10"/>
      <c r="K48" s="10"/>
      <c r="L48" s="10"/>
      <c r="M48" s="10"/>
      <c r="N48" s="10"/>
      <c r="O48" s="10"/>
      <c r="P48" s="10"/>
      <c r="Q48" s="10"/>
      <c r="R48" s="10"/>
      <c r="S48" s="10"/>
      <c r="T48" s="10"/>
      <c r="U48" s="10"/>
      <c r="V48" s="10"/>
      <c r="W48" s="10"/>
      <c r="X48" s="10"/>
      <c r="Y48" s="10"/>
      <c r="Z48" s="10"/>
      <c r="AA48" s="10">
        <v>727.8</v>
      </c>
      <c r="AB48" s="10"/>
      <c r="AC48" s="10"/>
      <c r="AD48" s="10"/>
      <c r="AE48" s="10"/>
      <c r="AF48" s="10"/>
      <c r="AG48" s="10"/>
      <c r="AH48" s="10"/>
      <c r="AI48" s="10"/>
      <c r="AJ48" s="10"/>
      <c r="AK48" s="10"/>
      <c r="AL48" s="10"/>
      <c r="AM48" s="10"/>
      <c r="AN48" s="10"/>
      <c r="AO48" s="10"/>
      <c r="AP48" s="10"/>
      <c r="AQ48" s="57"/>
      <c r="AR48" s="83"/>
    </row>
    <row r="49" spans="1:44" s="22" customFormat="1" ht="15" x14ac:dyDescent="0.25">
      <c r="A49" s="17" t="s">
        <v>31</v>
      </c>
      <c r="B49" s="18"/>
      <c r="C49" s="18"/>
      <c r="D49" s="18"/>
      <c r="E49" s="18"/>
      <c r="F49" s="18"/>
      <c r="G49" s="18"/>
      <c r="H49" s="18"/>
      <c r="I49" s="19"/>
      <c r="J49" s="20"/>
      <c r="K49" s="58"/>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58"/>
      <c r="AR49" s="83"/>
    </row>
    <row r="50" spans="1:44" s="6" customFormat="1" x14ac:dyDescent="0.25">
      <c r="A50" s="14" t="s">
        <v>26</v>
      </c>
      <c r="B50" s="11">
        <v>0</v>
      </c>
      <c r="C50" s="11"/>
      <c r="D50" s="11"/>
      <c r="E50" s="11"/>
      <c r="F50" s="11"/>
      <c r="G50" s="11"/>
      <c r="H50" s="11"/>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57"/>
      <c r="AR50" s="84"/>
    </row>
    <row r="51" spans="1:44" s="6" customFormat="1" ht="67.150000000000006" customHeight="1" x14ac:dyDescent="0.25">
      <c r="A51" s="27" t="s">
        <v>46</v>
      </c>
      <c r="B51" s="28">
        <f>B52+B53+B54+B56</f>
        <v>388.9</v>
      </c>
      <c r="C51" s="28">
        <f>C52+C53+C54+C56</f>
        <v>8822.6</v>
      </c>
      <c r="D51" s="28">
        <f t="shared" ref="D51:F51" si="44">D52+D53+D54+D56</f>
        <v>0</v>
      </c>
      <c r="E51" s="28">
        <f t="shared" si="44"/>
        <v>0</v>
      </c>
      <c r="F51" s="28">
        <f t="shared" si="44"/>
        <v>0</v>
      </c>
      <c r="G51" s="28">
        <f>F51/C51*100</f>
        <v>0</v>
      </c>
      <c r="H51" s="28" t="e">
        <f>F51/D51*100</f>
        <v>#DIV/0!</v>
      </c>
      <c r="I51" s="28">
        <f>I52+I53+I54+I56</f>
        <v>0</v>
      </c>
      <c r="J51" s="28">
        <f t="shared" ref="J51:AQ51" si="45">J52+J53+J54+J56</f>
        <v>0</v>
      </c>
      <c r="K51" s="28">
        <f t="shared" si="45"/>
        <v>0</v>
      </c>
      <c r="L51" s="28">
        <f t="shared" si="45"/>
        <v>0</v>
      </c>
      <c r="M51" s="28">
        <f t="shared" si="45"/>
        <v>0</v>
      </c>
      <c r="N51" s="28">
        <f t="shared" si="45"/>
        <v>0</v>
      </c>
      <c r="O51" s="28">
        <f t="shared" si="45"/>
        <v>0</v>
      </c>
      <c r="P51" s="28">
        <f t="shared" si="45"/>
        <v>0</v>
      </c>
      <c r="Q51" s="28">
        <f t="shared" si="45"/>
        <v>0</v>
      </c>
      <c r="R51" s="28">
        <f t="shared" si="45"/>
        <v>0</v>
      </c>
      <c r="S51" s="28">
        <f t="shared" si="45"/>
        <v>0</v>
      </c>
      <c r="T51" s="28">
        <f t="shared" si="45"/>
        <v>0</v>
      </c>
      <c r="U51" s="28">
        <f t="shared" si="45"/>
        <v>0</v>
      </c>
      <c r="V51" s="28">
        <f t="shared" si="45"/>
        <v>0</v>
      </c>
      <c r="W51" s="28">
        <f t="shared" si="45"/>
        <v>0</v>
      </c>
      <c r="X51" s="28">
        <f t="shared" si="45"/>
        <v>0</v>
      </c>
      <c r="Y51" s="28">
        <f t="shared" si="45"/>
        <v>0</v>
      </c>
      <c r="Z51" s="28">
        <f t="shared" si="45"/>
        <v>0</v>
      </c>
      <c r="AA51" s="28">
        <f t="shared" si="45"/>
        <v>0</v>
      </c>
      <c r="AB51" s="28">
        <f t="shared" si="45"/>
        <v>0</v>
      </c>
      <c r="AC51" s="28">
        <f t="shared" si="45"/>
        <v>0</v>
      </c>
      <c r="AD51" s="28">
        <f t="shared" si="45"/>
        <v>8822.6</v>
      </c>
      <c r="AE51" s="28">
        <f t="shared" si="45"/>
        <v>0</v>
      </c>
      <c r="AF51" s="28">
        <f t="shared" si="45"/>
        <v>0</v>
      </c>
      <c r="AG51" s="28">
        <f t="shared" si="45"/>
        <v>0</v>
      </c>
      <c r="AH51" s="28">
        <f t="shared" si="45"/>
        <v>0</v>
      </c>
      <c r="AI51" s="28">
        <f t="shared" si="45"/>
        <v>0</v>
      </c>
      <c r="AJ51" s="28">
        <f t="shared" si="45"/>
        <v>0</v>
      </c>
      <c r="AK51" s="28">
        <f t="shared" si="45"/>
        <v>0</v>
      </c>
      <c r="AL51" s="28">
        <f t="shared" si="45"/>
        <v>0</v>
      </c>
      <c r="AM51" s="28">
        <f t="shared" si="45"/>
        <v>0</v>
      </c>
      <c r="AN51" s="28">
        <f t="shared" si="45"/>
        <v>0</v>
      </c>
      <c r="AO51" s="28">
        <f t="shared" si="45"/>
        <v>0</v>
      </c>
      <c r="AP51" s="28">
        <f t="shared" si="45"/>
        <v>0</v>
      </c>
      <c r="AQ51" s="28">
        <f t="shared" si="45"/>
        <v>0</v>
      </c>
      <c r="AR51" s="82" t="s">
        <v>70</v>
      </c>
    </row>
    <row r="52" spans="1:44" s="6" customFormat="1" x14ac:dyDescent="0.25">
      <c r="A52" s="14" t="s">
        <v>16</v>
      </c>
      <c r="B52" s="11">
        <v>0</v>
      </c>
      <c r="C52" s="11"/>
      <c r="D52" s="11"/>
      <c r="E52" s="11"/>
      <c r="F52" s="11"/>
      <c r="G52" s="11"/>
      <c r="H52" s="11"/>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57"/>
      <c r="AR52" s="83"/>
    </row>
    <row r="53" spans="1:44" s="6" customFormat="1" x14ac:dyDescent="0.25">
      <c r="A53" s="14" t="s">
        <v>32</v>
      </c>
      <c r="B53" s="11">
        <v>0</v>
      </c>
      <c r="C53" s="11"/>
      <c r="D53" s="11"/>
      <c r="E53" s="11"/>
      <c r="F53" s="11"/>
      <c r="G53" s="11"/>
      <c r="H53" s="11"/>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57"/>
      <c r="AR53" s="83"/>
    </row>
    <row r="54" spans="1:44" s="6" customFormat="1" x14ac:dyDescent="0.25">
      <c r="A54" s="14" t="s">
        <v>15</v>
      </c>
      <c r="B54" s="11">
        <v>388.9</v>
      </c>
      <c r="C54" s="11">
        <f t="shared" ref="C54" si="46">I54+L54+O54+R54+U54+X54+AA54+AD54+AG54+AJ54+AM54+AP54</f>
        <v>8822.6</v>
      </c>
      <c r="D54" s="11">
        <f>I54</f>
        <v>0</v>
      </c>
      <c r="E54" s="11">
        <f>F54</f>
        <v>0</v>
      </c>
      <c r="F54" s="11">
        <f>K54+N54+Q54+T54+W54+Z54+AC54+AF54+AI54+AL54+AO54+AQ54</f>
        <v>0</v>
      </c>
      <c r="G54" s="11"/>
      <c r="H54" s="11"/>
      <c r="I54" s="10"/>
      <c r="J54" s="10"/>
      <c r="K54" s="10"/>
      <c r="L54" s="10"/>
      <c r="M54" s="10"/>
      <c r="N54" s="10"/>
      <c r="O54" s="10"/>
      <c r="P54" s="10"/>
      <c r="Q54" s="10"/>
      <c r="R54" s="10"/>
      <c r="S54" s="10"/>
      <c r="T54" s="10"/>
      <c r="U54" s="10"/>
      <c r="V54" s="10"/>
      <c r="W54" s="10"/>
      <c r="X54" s="10"/>
      <c r="Y54" s="10"/>
      <c r="Z54" s="10"/>
      <c r="AA54" s="10"/>
      <c r="AB54" s="10"/>
      <c r="AC54" s="10"/>
      <c r="AD54" s="10">
        <v>8822.6</v>
      </c>
      <c r="AE54" s="10"/>
      <c r="AF54" s="10"/>
      <c r="AG54" s="10"/>
      <c r="AH54" s="10"/>
      <c r="AI54" s="10"/>
      <c r="AJ54" s="10"/>
      <c r="AK54" s="10"/>
      <c r="AL54" s="10"/>
      <c r="AM54" s="10"/>
      <c r="AN54" s="10"/>
      <c r="AO54" s="10"/>
      <c r="AP54" s="10"/>
      <c r="AQ54" s="57"/>
      <c r="AR54" s="83"/>
    </row>
    <row r="55" spans="1:44" s="22" customFormat="1" ht="15" customHeight="1" x14ac:dyDescent="0.25">
      <c r="A55" s="17" t="s">
        <v>31</v>
      </c>
      <c r="B55" s="18"/>
      <c r="C55" s="18"/>
      <c r="D55" s="18"/>
      <c r="E55" s="18"/>
      <c r="F55" s="18"/>
      <c r="G55" s="18"/>
      <c r="H55" s="18"/>
      <c r="I55" s="19"/>
      <c r="J55" s="20"/>
      <c r="K55" s="5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58"/>
      <c r="AR55" s="83"/>
    </row>
    <row r="56" spans="1:44" s="6" customFormat="1" x14ac:dyDescent="0.25">
      <c r="A56" s="14" t="s">
        <v>26</v>
      </c>
      <c r="B56" s="11">
        <v>0</v>
      </c>
      <c r="C56" s="11"/>
      <c r="D56" s="11"/>
      <c r="E56" s="11"/>
      <c r="F56" s="11"/>
      <c r="G56" s="11"/>
      <c r="H56" s="11"/>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57"/>
      <c r="AR56" s="84"/>
    </row>
    <row r="57" spans="1:44" s="29" customFormat="1" ht="67.150000000000006" customHeight="1" x14ac:dyDescent="0.25">
      <c r="A57" s="26" t="s">
        <v>47</v>
      </c>
      <c r="B57" s="5">
        <f>B58+B59+B60+B62</f>
        <v>2661.1</v>
      </c>
      <c r="C57" s="5">
        <f>C58+C59+C60+C62</f>
        <v>188811.196</v>
      </c>
      <c r="D57" s="5">
        <f t="shared" ref="D57:F57" si="47">D58+D59+D60+D62</f>
        <v>15151.715999999999</v>
      </c>
      <c r="E57" s="5">
        <f t="shared" si="47"/>
        <v>7924.84</v>
      </c>
      <c r="F57" s="5">
        <f t="shared" si="47"/>
        <v>7924.84</v>
      </c>
      <c r="G57" s="5">
        <f>F57/C57*100</f>
        <v>4.1972299142684317</v>
      </c>
      <c r="H57" s="5">
        <f>F57/D57*100</f>
        <v>52.303250668109143</v>
      </c>
      <c r="I57" s="5">
        <f>I58+I59+I60+I62</f>
        <v>15151.715999999999</v>
      </c>
      <c r="J57" s="5">
        <f t="shared" ref="J57:AQ57" si="48">J58+J59+J60+J62</f>
        <v>0</v>
      </c>
      <c r="K57" s="5">
        <f t="shared" si="48"/>
        <v>7924.84</v>
      </c>
      <c r="L57" s="5">
        <f t="shared" si="48"/>
        <v>22957.089999999997</v>
      </c>
      <c r="M57" s="5">
        <f t="shared" si="48"/>
        <v>0</v>
      </c>
      <c r="N57" s="5">
        <f t="shared" si="48"/>
        <v>0</v>
      </c>
      <c r="O57" s="5">
        <f t="shared" si="48"/>
        <v>17355.194</v>
      </c>
      <c r="P57" s="5">
        <f t="shared" si="48"/>
        <v>0</v>
      </c>
      <c r="Q57" s="5">
        <f t="shared" si="48"/>
        <v>0</v>
      </c>
      <c r="R57" s="5">
        <f t="shared" si="48"/>
        <v>18570.323999999997</v>
      </c>
      <c r="S57" s="5">
        <f t="shared" si="48"/>
        <v>0</v>
      </c>
      <c r="T57" s="5">
        <f t="shared" si="48"/>
        <v>0</v>
      </c>
      <c r="U57" s="5">
        <f t="shared" si="48"/>
        <v>18332.194</v>
      </c>
      <c r="V57" s="5">
        <f t="shared" si="48"/>
        <v>0</v>
      </c>
      <c r="W57" s="5">
        <f t="shared" si="48"/>
        <v>0</v>
      </c>
      <c r="X57" s="5">
        <f t="shared" si="48"/>
        <v>17782.153999999999</v>
      </c>
      <c r="Y57" s="5">
        <f t="shared" si="48"/>
        <v>0</v>
      </c>
      <c r="Z57" s="5">
        <f t="shared" si="48"/>
        <v>0</v>
      </c>
      <c r="AA57" s="5">
        <f t="shared" si="48"/>
        <v>16614.574000000001</v>
      </c>
      <c r="AB57" s="5">
        <f t="shared" si="48"/>
        <v>0</v>
      </c>
      <c r="AC57" s="5">
        <f t="shared" si="48"/>
        <v>0</v>
      </c>
      <c r="AD57" s="5">
        <f t="shared" si="48"/>
        <v>11918.573999999999</v>
      </c>
      <c r="AE57" s="5">
        <f t="shared" si="48"/>
        <v>0</v>
      </c>
      <c r="AF57" s="5">
        <f t="shared" si="48"/>
        <v>0</v>
      </c>
      <c r="AG57" s="5">
        <f t="shared" si="48"/>
        <v>10252.694</v>
      </c>
      <c r="AH57" s="5">
        <f t="shared" si="48"/>
        <v>0</v>
      </c>
      <c r="AI57" s="5">
        <f t="shared" si="48"/>
        <v>0</v>
      </c>
      <c r="AJ57" s="5">
        <f t="shared" si="48"/>
        <v>15571.834000000001</v>
      </c>
      <c r="AK57" s="5">
        <f t="shared" si="48"/>
        <v>0</v>
      </c>
      <c r="AL57" s="5">
        <f t="shared" si="48"/>
        <v>0</v>
      </c>
      <c r="AM57" s="5">
        <f t="shared" si="48"/>
        <v>12052.344000000001</v>
      </c>
      <c r="AN57" s="5">
        <f t="shared" si="48"/>
        <v>0</v>
      </c>
      <c r="AO57" s="5">
        <f t="shared" si="48"/>
        <v>0</v>
      </c>
      <c r="AP57" s="5">
        <f t="shared" si="48"/>
        <v>12252.504000000001</v>
      </c>
      <c r="AQ57" s="5">
        <f t="shared" si="48"/>
        <v>0</v>
      </c>
      <c r="AR57" s="57"/>
    </row>
    <row r="58" spans="1:44" s="29" customFormat="1" x14ac:dyDescent="0.25">
      <c r="A58" s="14" t="s">
        <v>16</v>
      </c>
      <c r="B58" s="11">
        <v>0</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3"/>
      <c r="AR58" s="57"/>
    </row>
    <row r="59" spans="1:44" s="29" customFormat="1" x14ac:dyDescent="0.25">
      <c r="A59" s="14" t="s">
        <v>32</v>
      </c>
      <c r="B59" s="11">
        <v>0</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3"/>
      <c r="AR59" s="57"/>
    </row>
    <row r="60" spans="1:44" s="29" customFormat="1" x14ac:dyDescent="0.25">
      <c r="A60" s="14" t="s">
        <v>15</v>
      </c>
      <c r="B60" s="11">
        <v>2661.1</v>
      </c>
      <c r="C60" s="11">
        <f>I60+L60+O60+R60+U60+X60+AA60+AD60+AG60+AJ60+AM60+AP60</f>
        <v>188811.196</v>
      </c>
      <c r="D60" s="11">
        <f>I60</f>
        <v>15151.715999999999</v>
      </c>
      <c r="E60" s="11">
        <f>F60</f>
        <v>7924.84</v>
      </c>
      <c r="F60" s="11">
        <f>K60+N60+Q60+T60+W60+Z60+AC60+AF60+AI60+AL60+AO60+AQ60</f>
        <v>7924.84</v>
      </c>
      <c r="G60" s="11">
        <f>F60/C60*100</f>
        <v>4.1972299142684317</v>
      </c>
      <c r="H60" s="11">
        <f>F60/D60*100</f>
        <v>52.303250668109143</v>
      </c>
      <c r="I60" s="11">
        <f>I66+I84+I90+I96</f>
        <v>15151.715999999999</v>
      </c>
      <c r="J60" s="11">
        <f t="shared" ref="J60:AQ60" si="49">J66+J84+J90+J96</f>
        <v>0</v>
      </c>
      <c r="K60" s="11">
        <f t="shared" si="49"/>
        <v>7924.84</v>
      </c>
      <c r="L60" s="11">
        <f t="shared" si="49"/>
        <v>22957.089999999997</v>
      </c>
      <c r="M60" s="11">
        <f t="shared" si="49"/>
        <v>0</v>
      </c>
      <c r="N60" s="11">
        <f t="shared" si="49"/>
        <v>0</v>
      </c>
      <c r="O60" s="11">
        <f t="shared" si="49"/>
        <v>17355.194</v>
      </c>
      <c r="P60" s="11">
        <f t="shared" si="49"/>
        <v>0</v>
      </c>
      <c r="Q60" s="11">
        <f t="shared" si="49"/>
        <v>0</v>
      </c>
      <c r="R60" s="11">
        <f t="shared" si="49"/>
        <v>18570.323999999997</v>
      </c>
      <c r="S60" s="11">
        <f t="shared" si="49"/>
        <v>0</v>
      </c>
      <c r="T60" s="11">
        <f t="shared" si="49"/>
        <v>0</v>
      </c>
      <c r="U60" s="11">
        <f t="shared" si="49"/>
        <v>18332.194</v>
      </c>
      <c r="V60" s="11">
        <f t="shared" si="49"/>
        <v>0</v>
      </c>
      <c r="W60" s="11">
        <f t="shared" si="49"/>
        <v>0</v>
      </c>
      <c r="X60" s="11">
        <f t="shared" si="49"/>
        <v>17782.153999999999</v>
      </c>
      <c r="Y60" s="11">
        <f t="shared" si="49"/>
        <v>0</v>
      </c>
      <c r="Z60" s="11">
        <f t="shared" si="49"/>
        <v>0</v>
      </c>
      <c r="AA60" s="11">
        <f t="shared" si="49"/>
        <v>16614.574000000001</v>
      </c>
      <c r="AB60" s="11">
        <f t="shared" si="49"/>
        <v>0</v>
      </c>
      <c r="AC60" s="11">
        <f t="shared" si="49"/>
        <v>0</v>
      </c>
      <c r="AD60" s="11">
        <f t="shared" si="49"/>
        <v>11918.573999999999</v>
      </c>
      <c r="AE60" s="11">
        <f t="shared" si="49"/>
        <v>0</v>
      </c>
      <c r="AF60" s="11">
        <f t="shared" si="49"/>
        <v>0</v>
      </c>
      <c r="AG60" s="11">
        <f t="shared" si="49"/>
        <v>10252.694</v>
      </c>
      <c r="AH60" s="11">
        <f t="shared" si="49"/>
        <v>0</v>
      </c>
      <c r="AI60" s="11">
        <f t="shared" si="49"/>
        <v>0</v>
      </c>
      <c r="AJ60" s="11">
        <f t="shared" si="49"/>
        <v>15571.834000000001</v>
      </c>
      <c r="AK60" s="11">
        <f t="shared" si="49"/>
        <v>0</v>
      </c>
      <c r="AL60" s="11">
        <f t="shared" si="49"/>
        <v>0</v>
      </c>
      <c r="AM60" s="11">
        <f t="shared" si="49"/>
        <v>12052.344000000001</v>
      </c>
      <c r="AN60" s="11">
        <f t="shared" si="49"/>
        <v>0</v>
      </c>
      <c r="AO60" s="11">
        <f t="shared" si="49"/>
        <v>0</v>
      </c>
      <c r="AP60" s="11">
        <f t="shared" si="49"/>
        <v>12252.504000000001</v>
      </c>
      <c r="AQ60" s="11">
        <f t="shared" si="49"/>
        <v>0</v>
      </c>
      <c r="AR60" s="57"/>
    </row>
    <row r="61" spans="1:44" s="22" customFormat="1" x14ac:dyDescent="0.25">
      <c r="A61" s="17" t="s">
        <v>31</v>
      </c>
      <c r="B61" s="18"/>
      <c r="C61" s="18"/>
      <c r="D61" s="18"/>
      <c r="E61" s="18"/>
      <c r="F61" s="18"/>
      <c r="G61" s="18"/>
      <c r="H61" s="18"/>
      <c r="I61" s="11"/>
      <c r="J61" s="20"/>
      <c r="K61" s="58"/>
      <c r="L61" s="11"/>
      <c r="M61" s="21"/>
      <c r="N61" s="21"/>
      <c r="O61" s="11"/>
      <c r="P61" s="21"/>
      <c r="Q61" s="21"/>
      <c r="R61" s="11"/>
      <c r="S61" s="21"/>
      <c r="T61" s="21"/>
      <c r="U61" s="11"/>
      <c r="V61" s="21"/>
      <c r="W61" s="21"/>
      <c r="X61" s="11"/>
      <c r="Y61" s="21"/>
      <c r="Z61" s="21"/>
      <c r="AA61" s="11"/>
      <c r="AB61" s="21"/>
      <c r="AC61" s="21"/>
      <c r="AD61" s="11"/>
      <c r="AE61" s="21"/>
      <c r="AF61" s="21"/>
      <c r="AG61" s="11"/>
      <c r="AH61" s="21"/>
      <c r="AI61" s="21"/>
      <c r="AJ61" s="11"/>
      <c r="AK61" s="21"/>
      <c r="AL61" s="21"/>
      <c r="AM61" s="11"/>
      <c r="AN61" s="21"/>
      <c r="AO61" s="21"/>
      <c r="AP61" s="11"/>
      <c r="AQ61" s="58"/>
      <c r="AR61" s="58"/>
    </row>
    <row r="62" spans="1:44" s="29" customFormat="1" x14ac:dyDescent="0.25">
      <c r="A62" s="14" t="s">
        <v>26</v>
      </c>
      <c r="B62" s="11">
        <v>0</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3"/>
      <c r="AR62" s="57"/>
    </row>
    <row r="63" spans="1:44" s="29" customFormat="1" ht="359.25" customHeight="1" x14ac:dyDescent="0.25">
      <c r="A63" s="27" t="s">
        <v>48</v>
      </c>
      <c r="B63" s="28">
        <f>B64+B65+B66+B68</f>
        <v>2661.1</v>
      </c>
      <c r="C63" s="28">
        <f t="shared" ref="C63:AQ63" si="50">C64+C65+C66+C68</f>
        <v>180153.29599999997</v>
      </c>
      <c r="D63" s="28">
        <f t="shared" si="50"/>
        <v>14707.655999999999</v>
      </c>
      <c r="E63" s="28">
        <f t="shared" si="50"/>
        <v>7481.38</v>
      </c>
      <c r="F63" s="28">
        <f t="shared" si="50"/>
        <v>7481.38</v>
      </c>
      <c r="G63" s="28">
        <f>F63/C63*100</f>
        <v>4.1527855255004607</v>
      </c>
      <c r="H63" s="28">
        <f>F63/D63*100</f>
        <v>50.867249002832274</v>
      </c>
      <c r="I63" s="28">
        <f t="shared" si="50"/>
        <v>14707.655999999999</v>
      </c>
      <c r="J63" s="28">
        <f t="shared" si="50"/>
        <v>0</v>
      </c>
      <c r="K63" s="28">
        <f t="shared" si="50"/>
        <v>7481.38</v>
      </c>
      <c r="L63" s="28">
        <f t="shared" si="50"/>
        <v>22447.399999999998</v>
      </c>
      <c r="M63" s="28">
        <f t="shared" si="50"/>
        <v>0</v>
      </c>
      <c r="N63" s="28">
        <f t="shared" si="50"/>
        <v>0</v>
      </c>
      <c r="O63" s="28">
        <f t="shared" si="50"/>
        <v>16835.903999999999</v>
      </c>
      <c r="P63" s="28">
        <f t="shared" si="50"/>
        <v>0</v>
      </c>
      <c r="Q63" s="28">
        <f t="shared" si="50"/>
        <v>0</v>
      </c>
      <c r="R63" s="28">
        <f t="shared" si="50"/>
        <v>18061.403999999999</v>
      </c>
      <c r="S63" s="28">
        <f t="shared" si="50"/>
        <v>0</v>
      </c>
      <c r="T63" s="28">
        <f t="shared" si="50"/>
        <v>0</v>
      </c>
      <c r="U63" s="28">
        <f t="shared" si="50"/>
        <v>17825.603999999999</v>
      </c>
      <c r="V63" s="28">
        <f t="shared" si="50"/>
        <v>0</v>
      </c>
      <c r="W63" s="28">
        <f t="shared" si="50"/>
        <v>0</v>
      </c>
      <c r="X63" s="28">
        <f t="shared" si="50"/>
        <v>17273.703999999998</v>
      </c>
      <c r="Y63" s="28">
        <f t="shared" si="50"/>
        <v>0</v>
      </c>
      <c r="Z63" s="28">
        <f t="shared" si="50"/>
        <v>0</v>
      </c>
      <c r="AA63" s="28">
        <f t="shared" si="50"/>
        <v>16104.204</v>
      </c>
      <c r="AB63" s="28">
        <f t="shared" si="50"/>
        <v>0</v>
      </c>
      <c r="AC63" s="28">
        <f t="shared" si="50"/>
        <v>0</v>
      </c>
      <c r="AD63" s="28">
        <f t="shared" si="50"/>
        <v>11415.103999999999</v>
      </c>
      <c r="AE63" s="28">
        <f t="shared" si="50"/>
        <v>0</v>
      </c>
      <c r="AF63" s="28">
        <f t="shared" si="50"/>
        <v>0</v>
      </c>
      <c r="AG63" s="28">
        <f t="shared" si="50"/>
        <v>9739.7039999999997</v>
      </c>
      <c r="AH63" s="28">
        <f t="shared" si="50"/>
        <v>0</v>
      </c>
      <c r="AI63" s="28">
        <f t="shared" si="50"/>
        <v>0</v>
      </c>
      <c r="AJ63" s="28">
        <f t="shared" si="50"/>
        <v>12390.204</v>
      </c>
      <c r="AK63" s="28">
        <f t="shared" si="50"/>
        <v>0</v>
      </c>
      <c r="AL63" s="28">
        <f t="shared" si="50"/>
        <v>0</v>
      </c>
      <c r="AM63" s="28">
        <f t="shared" si="50"/>
        <v>11608.304</v>
      </c>
      <c r="AN63" s="28">
        <f t="shared" si="50"/>
        <v>0</v>
      </c>
      <c r="AO63" s="28">
        <f t="shared" si="50"/>
        <v>0</v>
      </c>
      <c r="AP63" s="28">
        <f t="shared" si="50"/>
        <v>11744.103999999999</v>
      </c>
      <c r="AQ63" s="28">
        <f t="shared" si="50"/>
        <v>0</v>
      </c>
      <c r="AR63" s="82" t="s">
        <v>76</v>
      </c>
    </row>
    <row r="64" spans="1:44" s="29" customFormat="1" x14ac:dyDescent="0.25">
      <c r="A64" s="14" t="s">
        <v>16</v>
      </c>
      <c r="B64" s="11">
        <v>0</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3"/>
      <c r="AR64" s="83"/>
    </row>
    <row r="65" spans="1:44" s="29" customFormat="1" x14ac:dyDescent="0.25">
      <c r="A65" s="14" t="s">
        <v>32</v>
      </c>
      <c r="B65" s="11">
        <v>0</v>
      </c>
      <c r="C65" s="11"/>
      <c r="D65" s="11"/>
      <c r="E65" s="11"/>
      <c r="F65" s="11"/>
      <c r="G65" s="11"/>
      <c r="H65" s="11"/>
      <c r="I65" s="11"/>
      <c r="J65" s="13"/>
      <c r="K65" s="13"/>
      <c r="L65" s="11"/>
      <c r="M65" s="13"/>
      <c r="N65" s="13"/>
      <c r="O65" s="11"/>
      <c r="P65" s="13"/>
      <c r="Q65" s="13"/>
      <c r="R65" s="11"/>
      <c r="S65" s="13"/>
      <c r="T65" s="13"/>
      <c r="U65" s="11"/>
      <c r="V65" s="13"/>
      <c r="W65" s="13"/>
      <c r="X65" s="11"/>
      <c r="Y65" s="13"/>
      <c r="Z65" s="13"/>
      <c r="AA65" s="11"/>
      <c r="AB65" s="13"/>
      <c r="AC65" s="13"/>
      <c r="AD65" s="11"/>
      <c r="AE65" s="13"/>
      <c r="AF65" s="13"/>
      <c r="AG65" s="11"/>
      <c r="AH65" s="13"/>
      <c r="AI65" s="13"/>
      <c r="AJ65" s="11"/>
      <c r="AK65" s="13"/>
      <c r="AL65" s="13"/>
      <c r="AM65" s="11"/>
      <c r="AN65" s="13"/>
      <c r="AO65" s="13"/>
      <c r="AP65" s="11"/>
      <c r="AQ65" s="13"/>
      <c r="AR65" s="83"/>
    </row>
    <row r="66" spans="1:44" s="29" customFormat="1" ht="31.5" customHeight="1" x14ac:dyDescent="0.25">
      <c r="A66" s="14" t="s">
        <v>15</v>
      </c>
      <c r="B66" s="11">
        <v>2661.1</v>
      </c>
      <c r="C66" s="11">
        <f t="shared" ref="C66" si="51">I66+L66+O66+R66+U66+X66+AA66+AD66+AG66+AJ66+AM66+AP66</f>
        <v>180153.29599999997</v>
      </c>
      <c r="D66" s="11">
        <f>I66</f>
        <v>14707.655999999999</v>
      </c>
      <c r="E66" s="11">
        <f>F66</f>
        <v>7481.38</v>
      </c>
      <c r="F66" s="11">
        <f>K66+N66+Q66+T66+W66+Z66+AC66+AF66+AI66+AL66+AO66+AQ66</f>
        <v>7481.38</v>
      </c>
      <c r="G66" s="11">
        <f>F66/C66*100</f>
        <v>4.1527855255004607</v>
      </c>
      <c r="H66" s="11">
        <f>F66/D66*100</f>
        <v>50.867249002832274</v>
      </c>
      <c r="I66" s="11">
        <f t="shared" ref="I66" si="52">I72+I78</f>
        <v>14707.655999999999</v>
      </c>
      <c r="J66" s="16"/>
      <c r="K66" s="16">
        <v>7481.38</v>
      </c>
      <c r="L66" s="11">
        <f t="shared" ref="L66:AP66" si="53">L72+L78</f>
        <v>22447.399999999998</v>
      </c>
      <c r="M66" s="13"/>
      <c r="N66" s="13"/>
      <c r="O66" s="11">
        <f t="shared" si="53"/>
        <v>16835.903999999999</v>
      </c>
      <c r="P66" s="13"/>
      <c r="Q66" s="13"/>
      <c r="R66" s="11">
        <f t="shared" si="53"/>
        <v>18061.403999999999</v>
      </c>
      <c r="S66" s="13"/>
      <c r="T66" s="13"/>
      <c r="U66" s="11">
        <f t="shared" si="53"/>
        <v>17825.603999999999</v>
      </c>
      <c r="V66" s="13"/>
      <c r="W66" s="13"/>
      <c r="X66" s="11">
        <f t="shared" si="53"/>
        <v>17273.703999999998</v>
      </c>
      <c r="Y66" s="13"/>
      <c r="Z66" s="13"/>
      <c r="AA66" s="11">
        <f t="shared" si="53"/>
        <v>16104.204</v>
      </c>
      <c r="AB66" s="13"/>
      <c r="AC66" s="13"/>
      <c r="AD66" s="11">
        <f t="shared" si="53"/>
        <v>11415.103999999999</v>
      </c>
      <c r="AE66" s="13"/>
      <c r="AF66" s="13"/>
      <c r="AG66" s="11">
        <f t="shared" si="53"/>
        <v>9739.7039999999997</v>
      </c>
      <c r="AH66" s="13"/>
      <c r="AI66" s="13"/>
      <c r="AJ66" s="11">
        <f t="shared" si="53"/>
        <v>12390.204</v>
      </c>
      <c r="AK66" s="13"/>
      <c r="AL66" s="13"/>
      <c r="AM66" s="11">
        <f t="shared" si="53"/>
        <v>11608.304</v>
      </c>
      <c r="AN66" s="13"/>
      <c r="AO66" s="13"/>
      <c r="AP66" s="11">
        <f t="shared" si="53"/>
        <v>11744.103999999999</v>
      </c>
      <c r="AQ66" s="13"/>
      <c r="AR66" s="83"/>
    </row>
    <row r="67" spans="1:44" s="22" customFormat="1" x14ac:dyDescent="0.25">
      <c r="A67" s="17" t="s">
        <v>31</v>
      </c>
      <c r="B67" s="18"/>
      <c r="C67" s="18"/>
      <c r="D67" s="18"/>
      <c r="E67" s="18"/>
      <c r="F67" s="18"/>
      <c r="G67" s="18"/>
      <c r="H67" s="18"/>
      <c r="I67" s="11"/>
      <c r="J67" s="20"/>
      <c r="K67" s="58"/>
      <c r="L67" s="11"/>
      <c r="M67" s="21"/>
      <c r="N67" s="21"/>
      <c r="O67" s="11"/>
      <c r="P67" s="21"/>
      <c r="Q67" s="21"/>
      <c r="R67" s="11"/>
      <c r="S67" s="21"/>
      <c r="T67" s="21"/>
      <c r="U67" s="11"/>
      <c r="V67" s="21"/>
      <c r="W67" s="21"/>
      <c r="X67" s="11"/>
      <c r="Y67" s="21"/>
      <c r="Z67" s="21"/>
      <c r="AA67" s="11"/>
      <c r="AB67" s="21"/>
      <c r="AC67" s="21"/>
      <c r="AD67" s="11"/>
      <c r="AE67" s="21"/>
      <c r="AF67" s="21"/>
      <c r="AG67" s="11"/>
      <c r="AH67" s="21"/>
      <c r="AI67" s="21"/>
      <c r="AJ67" s="11"/>
      <c r="AK67" s="21"/>
      <c r="AL67" s="21"/>
      <c r="AM67" s="11"/>
      <c r="AN67" s="21"/>
      <c r="AO67" s="21"/>
      <c r="AP67" s="11"/>
      <c r="AQ67" s="58"/>
      <c r="AR67" s="83"/>
    </row>
    <row r="68" spans="1:44" s="29" customFormat="1" x14ac:dyDescent="0.25">
      <c r="A68" s="14" t="s">
        <v>26</v>
      </c>
      <c r="B68" s="11">
        <v>0</v>
      </c>
      <c r="C68" s="11"/>
      <c r="D68" s="11"/>
      <c r="E68" s="11"/>
      <c r="F68" s="11"/>
      <c r="G68" s="11"/>
      <c r="H68" s="11"/>
      <c r="I68" s="11"/>
      <c r="J68" s="16"/>
      <c r="K68" s="16"/>
      <c r="L68" s="11"/>
      <c r="M68" s="13"/>
      <c r="N68" s="13"/>
      <c r="O68" s="11"/>
      <c r="P68" s="13"/>
      <c r="Q68" s="13"/>
      <c r="R68" s="11"/>
      <c r="S68" s="13"/>
      <c r="T68" s="13"/>
      <c r="U68" s="11"/>
      <c r="V68" s="13"/>
      <c r="W68" s="13"/>
      <c r="X68" s="11"/>
      <c r="Y68" s="13"/>
      <c r="Z68" s="13"/>
      <c r="AA68" s="11"/>
      <c r="AB68" s="13"/>
      <c r="AC68" s="13"/>
      <c r="AD68" s="11"/>
      <c r="AE68" s="13"/>
      <c r="AF68" s="13"/>
      <c r="AG68" s="11"/>
      <c r="AH68" s="13"/>
      <c r="AI68" s="13"/>
      <c r="AJ68" s="11"/>
      <c r="AK68" s="13"/>
      <c r="AL68" s="13"/>
      <c r="AM68" s="11"/>
      <c r="AN68" s="13"/>
      <c r="AO68" s="13"/>
      <c r="AP68" s="11"/>
      <c r="AQ68" s="13"/>
      <c r="AR68" s="84"/>
    </row>
    <row r="69" spans="1:44" ht="50.45" customHeight="1" x14ac:dyDescent="0.25">
      <c r="A69" s="27" t="s">
        <v>49</v>
      </c>
      <c r="B69" s="28">
        <f>B72+B74</f>
        <v>125269.3</v>
      </c>
      <c r="C69" s="28">
        <f t="shared" ref="C69:AQ69" si="54">C72+C74</f>
        <v>167097.79999999996</v>
      </c>
      <c r="D69" s="28">
        <f t="shared" si="54"/>
        <v>13729.3</v>
      </c>
      <c r="E69" s="28">
        <f t="shared" si="54"/>
        <v>6763.43</v>
      </c>
      <c r="F69" s="28">
        <f t="shared" si="54"/>
        <v>6763.43</v>
      </c>
      <c r="G69" s="28">
        <f>F69/C69*100</f>
        <v>4.047587700137286</v>
      </c>
      <c r="H69" s="28">
        <f>F69/D69*100</f>
        <v>49.262744641023218</v>
      </c>
      <c r="I69" s="28">
        <f t="shared" si="54"/>
        <v>13729.3</v>
      </c>
      <c r="J69" s="28">
        <f t="shared" si="54"/>
        <v>0</v>
      </c>
      <c r="K69" s="28">
        <f>K72+K74</f>
        <v>6763.43</v>
      </c>
      <c r="L69" s="28">
        <f t="shared" si="54"/>
        <v>21469.1</v>
      </c>
      <c r="M69" s="28">
        <f t="shared" si="54"/>
        <v>0</v>
      </c>
      <c r="N69" s="28">
        <f t="shared" si="54"/>
        <v>0</v>
      </c>
      <c r="O69" s="28">
        <f t="shared" si="54"/>
        <v>15329.9</v>
      </c>
      <c r="P69" s="28">
        <f t="shared" si="54"/>
        <v>0</v>
      </c>
      <c r="Q69" s="28">
        <f t="shared" si="54"/>
        <v>0</v>
      </c>
      <c r="R69" s="28">
        <f t="shared" si="54"/>
        <v>16295</v>
      </c>
      <c r="S69" s="28">
        <f t="shared" si="54"/>
        <v>0</v>
      </c>
      <c r="T69" s="28">
        <f t="shared" si="54"/>
        <v>0</v>
      </c>
      <c r="U69" s="28">
        <f t="shared" si="54"/>
        <v>16847.3</v>
      </c>
      <c r="V69" s="28">
        <f t="shared" si="54"/>
        <v>0</v>
      </c>
      <c r="W69" s="28">
        <f t="shared" si="54"/>
        <v>0</v>
      </c>
      <c r="X69" s="28">
        <f t="shared" si="54"/>
        <v>16295.4</v>
      </c>
      <c r="Y69" s="28">
        <f t="shared" si="54"/>
        <v>0</v>
      </c>
      <c r="Z69" s="28">
        <f t="shared" si="54"/>
        <v>0</v>
      </c>
      <c r="AA69" s="28">
        <f t="shared" si="54"/>
        <v>15125.9</v>
      </c>
      <c r="AB69" s="28">
        <f t="shared" si="54"/>
        <v>0</v>
      </c>
      <c r="AC69" s="28">
        <f t="shared" si="54"/>
        <v>0</v>
      </c>
      <c r="AD69" s="28">
        <f t="shared" si="54"/>
        <v>10436.799999999999</v>
      </c>
      <c r="AE69" s="28">
        <f t="shared" si="54"/>
        <v>0</v>
      </c>
      <c r="AF69" s="28">
        <f t="shared" si="54"/>
        <v>0</v>
      </c>
      <c r="AG69" s="28">
        <f t="shared" si="54"/>
        <v>8761.4</v>
      </c>
      <c r="AH69" s="28">
        <f t="shared" si="54"/>
        <v>0</v>
      </c>
      <c r="AI69" s="28">
        <f t="shared" si="54"/>
        <v>0</v>
      </c>
      <c r="AJ69" s="28">
        <f t="shared" si="54"/>
        <v>11411.9</v>
      </c>
      <c r="AK69" s="28">
        <f t="shared" si="54"/>
        <v>0</v>
      </c>
      <c r="AL69" s="28">
        <f t="shared" si="54"/>
        <v>0</v>
      </c>
      <c r="AM69" s="28">
        <f t="shared" si="54"/>
        <v>10630</v>
      </c>
      <c r="AN69" s="28">
        <f t="shared" si="54"/>
        <v>0</v>
      </c>
      <c r="AO69" s="28">
        <f t="shared" si="54"/>
        <v>0</v>
      </c>
      <c r="AP69" s="28">
        <f t="shared" si="54"/>
        <v>10765.8</v>
      </c>
      <c r="AQ69" s="28">
        <f t="shared" si="54"/>
        <v>0</v>
      </c>
      <c r="AR69" s="85"/>
    </row>
    <row r="70" spans="1:44" x14ac:dyDescent="0.25">
      <c r="A70" s="14" t="s">
        <v>16</v>
      </c>
      <c r="B70" s="11">
        <f>B76+B94+B100</f>
        <v>0</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49"/>
      <c r="AR70" s="86"/>
    </row>
    <row r="71" spans="1:44" x14ac:dyDescent="0.25">
      <c r="A71" s="14" t="s">
        <v>32</v>
      </c>
      <c r="B71" s="11">
        <f>B77+B95+B101</f>
        <v>0</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49"/>
      <c r="AR71" s="86"/>
    </row>
    <row r="72" spans="1:44" x14ac:dyDescent="0.25">
      <c r="A72" s="14" t="s">
        <v>15</v>
      </c>
      <c r="B72" s="11">
        <f>B78+B96+B102</f>
        <v>125269.3</v>
      </c>
      <c r="C72" s="11">
        <f>I72+L72+O72+R72+U72+X72+AA72+AD72+AG72+AJ72+AM72+AP72</f>
        <v>167097.79999999996</v>
      </c>
      <c r="D72" s="11">
        <f>I72</f>
        <v>13729.3</v>
      </c>
      <c r="E72" s="11">
        <f>F72</f>
        <v>6763.43</v>
      </c>
      <c r="F72" s="11">
        <f>K72+N72+Q72+T72+W72+Z72+AC72+AF72+AI72+AL72+AO72+AQ72</f>
        <v>6763.43</v>
      </c>
      <c r="G72" s="11">
        <f>F72/C72*100</f>
        <v>4.047587700137286</v>
      </c>
      <c r="H72" s="11">
        <f>F72/D72*100</f>
        <v>49.262744641023218</v>
      </c>
      <c r="I72" s="11">
        <v>13729.3</v>
      </c>
      <c r="J72" s="11"/>
      <c r="K72" s="11">
        <v>6763.43</v>
      </c>
      <c r="L72" s="11">
        <v>21469.1</v>
      </c>
      <c r="M72" s="11"/>
      <c r="N72" s="11"/>
      <c r="O72" s="11">
        <v>15329.9</v>
      </c>
      <c r="P72" s="11"/>
      <c r="Q72" s="11"/>
      <c r="R72" s="11">
        <v>16295</v>
      </c>
      <c r="S72" s="11"/>
      <c r="T72" s="11"/>
      <c r="U72" s="11">
        <v>16847.3</v>
      </c>
      <c r="V72" s="11"/>
      <c r="W72" s="11"/>
      <c r="X72" s="11">
        <v>16295.4</v>
      </c>
      <c r="Y72" s="11"/>
      <c r="Z72" s="11"/>
      <c r="AA72" s="11">
        <v>15125.9</v>
      </c>
      <c r="AB72" s="11"/>
      <c r="AC72" s="11"/>
      <c r="AD72" s="11">
        <v>10436.799999999999</v>
      </c>
      <c r="AE72" s="11"/>
      <c r="AF72" s="11"/>
      <c r="AG72" s="11">
        <v>8761.4</v>
      </c>
      <c r="AH72" s="11"/>
      <c r="AI72" s="11"/>
      <c r="AJ72" s="11">
        <v>11411.9</v>
      </c>
      <c r="AK72" s="11"/>
      <c r="AL72" s="11"/>
      <c r="AM72" s="11">
        <v>10630</v>
      </c>
      <c r="AN72" s="11"/>
      <c r="AO72" s="11"/>
      <c r="AP72" s="11">
        <v>10765.8</v>
      </c>
      <c r="AQ72" s="49"/>
      <c r="AR72" s="86"/>
    </row>
    <row r="73" spans="1:44" s="22" customFormat="1" ht="15" x14ac:dyDescent="0.25">
      <c r="A73" s="17" t="s">
        <v>31</v>
      </c>
      <c r="B73" s="18"/>
      <c r="C73" s="18"/>
      <c r="D73" s="18"/>
      <c r="E73" s="18"/>
      <c r="F73" s="18"/>
      <c r="G73" s="18"/>
      <c r="H73" s="18"/>
      <c r="I73" s="19"/>
      <c r="J73" s="20"/>
      <c r="K73" s="58"/>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58"/>
      <c r="AR73" s="86"/>
    </row>
    <row r="74" spans="1:44" x14ac:dyDescent="0.25">
      <c r="A74" s="14" t="s">
        <v>26</v>
      </c>
      <c r="B74" s="11">
        <f>B80+B98+B104</f>
        <v>0</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49"/>
      <c r="AR74" s="87"/>
    </row>
    <row r="75" spans="1:44" ht="95.25" customHeight="1" x14ac:dyDescent="0.25">
      <c r="A75" s="27" t="s">
        <v>50</v>
      </c>
      <c r="B75" s="28">
        <f>B78</f>
        <v>117190.70000000001</v>
      </c>
      <c r="C75" s="28">
        <f t="shared" ref="C75:AQ75" si="55">C78</f>
        <v>13055.496000000001</v>
      </c>
      <c r="D75" s="28">
        <f>D78</f>
        <v>978.35599999999999</v>
      </c>
      <c r="E75" s="28">
        <f t="shared" si="55"/>
        <v>717.95</v>
      </c>
      <c r="F75" s="28">
        <f t="shared" si="55"/>
        <v>717.95</v>
      </c>
      <c r="G75" s="28">
        <f>F75/C75*100</f>
        <v>5.4992165751496538</v>
      </c>
      <c r="H75" s="28">
        <f>F75/D75*100</f>
        <v>73.38330832539485</v>
      </c>
      <c r="I75" s="28">
        <f t="shared" si="55"/>
        <v>978.35599999999999</v>
      </c>
      <c r="J75" s="28">
        <f t="shared" si="55"/>
        <v>0</v>
      </c>
      <c r="K75" s="28">
        <f t="shared" si="55"/>
        <v>717.95</v>
      </c>
      <c r="L75" s="28">
        <f t="shared" si="55"/>
        <v>978.3</v>
      </c>
      <c r="M75" s="28">
        <f t="shared" si="55"/>
        <v>978.3</v>
      </c>
      <c r="N75" s="28">
        <f t="shared" si="55"/>
        <v>0</v>
      </c>
      <c r="O75" s="28">
        <f t="shared" si="55"/>
        <v>1506.0039999999999</v>
      </c>
      <c r="P75" s="28">
        <f t="shared" si="55"/>
        <v>978.3</v>
      </c>
      <c r="Q75" s="28">
        <f t="shared" si="55"/>
        <v>0</v>
      </c>
      <c r="R75" s="28">
        <f t="shared" si="55"/>
        <v>1766.404</v>
      </c>
      <c r="S75" s="28">
        <f t="shared" si="55"/>
        <v>978.3</v>
      </c>
      <c r="T75" s="28">
        <f t="shared" si="55"/>
        <v>0</v>
      </c>
      <c r="U75" s="28">
        <f t="shared" si="55"/>
        <v>978.30399999999997</v>
      </c>
      <c r="V75" s="28">
        <f t="shared" si="55"/>
        <v>978.3</v>
      </c>
      <c r="W75" s="28">
        <f t="shared" si="55"/>
        <v>0</v>
      </c>
      <c r="X75" s="28">
        <f t="shared" si="55"/>
        <v>978.30399999999997</v>
      </c>
      <c r="Y75" s="28">
        <f t="shared" si="55"/>
        <v>978.3</v>
      </c>
      <c r="Z75" s="28">
        <f t="shared" si="55"/>
        <v>0</v>
      </c>
      <c r="AA75" s="28">
        <f t="shared" si="55"/>
        <v>978.30399999999997</v>
      </c>
      <c r="AB75" s="28">
        <f t="shared" si="55"/>
        <v>978.3</v>
      </c>
      <c r="AC75" s="28">
        <f t="shared" si="55"/>
        <v>0</v>
      </c>
      <c r="AD75" s="28">
        <f t="shared" si="55"/>
        <v>978.30399999999997</v>
      </c>
      <c r="AE75" s="28">
        <f t="shared" si="55"/>
        <v>978.3</v>
      </c>
      <c r="AF75" s="28">
        <f t="shared" si="55"/>
        <v>0</v>
      </c>
      <c r="AG75" s="28">
        <f t="shared" si="55"/>
        <v>978.30399999999997</v>
      </c>
      <c r="AH75" s="28">
        <f t="shared" si="55"/>
        <v>978.3</v>
      </c>
      <c r="AI75" s="28">
        <f t="shared" si="55"/>
        <v>0</v>
      </c>
      <c r="AJ75" s="28">
        <f t="shared" si="55"/>
        <v>978.30399999999997</v>
      </c>
      <c r="AK75" s="28">
        <f t="shared" si="55"/>
        <v>978.3</v>
      </c>
      <c r="AL75" s="28">
        <f t="shared" si="55"/>
        <v>0</v>
      </c>
      <c r="AM75" s="28">
        <f t="shared" si="55"/>
        <v>978.30399999999997</v>
      </c>
      <c r="AN75" s="28">
        <f t="shared" si="55"/>
        <v>978.3</v>
      </c>
      <c r="AO75" s="28">
        <f t="shared" si="55"/>
        <v>0</v>
      </c>
      <c r="AP75" s="28">
        <f t="shared" si="55"/>
        <v>978.30399999999997</v>
      </c>
      <c r="AQ75" s="28">
        <f t="shared" si="55"/>
        <v>0</v>
      </c>
      <c r="AR75" s="82" t="s">
        <v>77</v>
      </c>
    </row>
    <row r="76" spans="1:44" x14ac:dyDescent="0.25">
      <c r="A76" s="14" t="s">
        <v>16</v>
      </c>
      <c r="B76" s="11">
        <f>B82+B88</f>
        <v>0</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49"/>
      <c r="AR76" s="83"/>
    </row>
    <row r="77" spans="1:44" x14ac:dyDescent="0.25">
      <c r="A77" s="14" t="s">
        <v>32</v>
      </c>
      <c r="B77" s="11">
        <f>B83+B89</f>
        <v>0</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49"/>
      <c r="AR77" s="83"/>
    </row>
    <row r="78" spans="1:44" x14ac:dyDescent="0.25">
      <c r="A78" s="14" t="s">
        <v>15</v>
      </c>
      <c r="B78" s="11">
        <f>B84+B90</f>
        <v>117190.70000000001</v>
      </c>
      <c r="C78" s="11">
        <f t="shared" ref="C78" si="56">I78+L78+O78+R78+U78+X78+AA78+AD78+AG78+AJ78+AM78+AP78</f>
        <v>13055.496000000001</v>
      </c>
      <c r="D78" s="11">
        <f>I78</f>
        <v>978.35599999999999</v>
      </c>
      <c r="E78" s="11">
        <f>F78</f>
        <v>717.95</v>
      </c>
      <c r="F78" s="11">
        <f>K78+N78+Q78+T78+W78+Z78+AC78+AF78+AI78+AL78+AO78+AQ78</f>
        <v>717.95</v>
      </c>
      <c r="G78" s="11">
        <f>F78/C78*100</f>
        <v>5.4992165751496538</v>
      </c>
      <c r="H78" s="11">
        <f>F78/D78*100</f>
        <v>73.38330832539485</v>
      </c>
      <c r="I78" s="11">
        <v>978.35599999999999</v>
      </c>
      <c r="J78" s="11"/>
      <c r="K78" s="11">
        <v>717.95</v>
      </c>
      <c r="L78" s="11">
        <v>978.3</v>
      </c>
      <c r="M78" s="11">
        <v>978.3</v>
      </c>
      <c r="N78" s="11"/>
      <c r="O78" s="11">
        <v>1506.0039999999999</v>
      </c>
      <c r="P78" s="11">
        <v>978.3</v>
      </c>
      <c r="Q78" s="11"/>
      <c r="R78" s="11">
        <v>1766.404</v>
      </c>
      <c r="S78" s="11">
        <v>978.3</v>
      </c>
      <c r="T78" s="11"/>
      <c r="U78" s="11">
        <v>978.30399999999997</v>
      </c>
      <c r="V78" s="11">
        <v>978.3</v>
      </c>
      <c r="W78" s="11"/>
      <c r="X78" s="11">
        <v>978.30399999999997</v>
      </c>
      <c r="Y78" s="11">
        <v>978.3</v>
      </c>
      <c r="Z78" s="11"/>
      <c r="AA78" s="11">
        <v>978.30399999999997</v>
      </c>
      <c r="AB78" s="11">
        <v>978.3</v>
      </c>
      <c r="AC78" s="11"/>
      <c r="AD78" s="11">
        <v>978.30399999999997</v>
      </c>
      <c r="AE78" s="11">
        <v>978.3</v>
      </c>
      <c r="AF78" s="11"/>
      <c r="AG78" s="11">
        <v>978.30399999999997</v>
      </c>
      <c r="AH78" s="11">
        <v>978.3</v>
      </c>
      <c r="AI78" s="11"/>
      <c r="AJ78" s="11">
        <v>978.30399999999997</v>
      </c>
      <c r="AK78" s="11">
        <v>978.3</v>
      </c>
      <c r="AL78" s="11"/>
      <c r="AM78" s="11">
        <v>978.30399999999997</v>
      </c>
      <c r="AN78" s="11">
        <v>978.3</v>
      </c>
      <c r="AO78" s="11"/>
      <c r="AP78" s="11">
        <v>978.30399999999997</v>
      </c>
      <c r="AQ78" s="49"/>
      <c r="AR78" s="83"/>
    </row>
    <row r="79" spans="1:44" s="22" customFormat="1" ht="15" x14ac:dyDescent="0.25">
      <c r="A79" s="17" t="s">
        <v>31</v>
      </c>
      <c r="B79" s="18"/>
      <c r="C79" s="18"/>
      <c r="D79" s="18"/>
      <c r="E79" s="18"/>
      <c r="F79" s="18"/>
      <c r="G79" s="18"/>
      <c r="H79" s="18"/>
      <c r="I79" s="19"/>
      <c r="J79" s="20"/>
      <c r="K79" s="58"/>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58"/>
      <c r="AR79" s="83"/>
    </row>
    <row r="80" spans="1:44" x14ac:dyDescent="0.25">
      <c r="A80" s="14" t="s">
        <v>26</v>
      </c>
      <c r="B80" s="11">
        <f>B86+B92</f>
        <v>0</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49"/>
      <c r="AR80" s="84"/>
    </row>
    <row r="81" spans="1:44" ht="61.5" customHeight="1" x14ac:dyDescent="0.25">
      <c r="A81" s="27" t="s">
        <v>51</v>
      </c>
      <c r="B81" s="28">
        <f>B82+B83+B84+B86</f>
        <v>115766.6</v>
      </c>
      <c r="C81" s="28">
        <f>C82+C83+C84+C86</f>
        <v>5781.7</v>
      </c>
      <c r="D81" s="28">
        <f t="shared" ref="D81:F81" si="57">D82+D83+D84+D86</f>
        <v>433.26</v>
      </c>
      <c r="E81" s="28">
        <f t="shared" si="57"/>
        <v>433.26</v>
      </c>
      <c r="F81" s="28">
        <f t="shared" si="57"/>
        <v>433.26</v>
      </c>
      <c r="G81" s="28">
        <f>F81/C81*100</f>
        <v>7.4936437380009338</v>
      </c>
      <c r="H81" s="28">
        <f>F81/D81*100</f>
        <v>100</v>
      </c>
      <c r="I81" s="28">
        <f t="shared" ref="I81:J81" si="58">I82+I83+I84+I86</f>
        <v>433.26</v>
      </c>
      <c r="J81" s="28">
        <f t="shared" si="58"/>
        <v>0</v>
      </c>
      <c r="K81" s="28">
        <f>K84</f>
        <v>433.26</v>
      </c>
      <c r="L81" s="28">
        <f t="shared" ref="L81:AQ81" si="59">L84</f>
        <v>492.19</v>
      </c>
      <c r="M81" s="28">
        <f t="shared" si="59"/>
        <v>0</v>
      </c>
      <c r="N81" s="28">
        <f t="shared" si="59"/>
        <v>0</v>
      </c>
      <c r="O81" s="28">
        <f t="shared" si="59"/>
        <v>501.79</v>
      </c>
      <c r="P81" s="28">
        <f t="shared" si="59"/>
        <v>0</v>
      </c>
      <c r="Q81" s="28">
        <f t="shared" si="59"/>
        <v>0</v>
      </c>
      <c r="R81" s="28">
        <f t="shared" si="59"/>
        <v>491.42</v>
      </c>
      <c r="S81" s="28">
        <f t="shared" si="59"/>
        <v>0</v>
      </c>
      <c r="T81" s="28">
        <f t="shared" si="59"/>
        <v>0</v>
      </c>
      <c r="U81" s="28">
        <f t="shared" si="59"/>
        <v>489.09</v>
      </c>
      <c r="V81" s="28">
        <f t="shared" si="59"/>
        <v>0</v>
      </c>
      <c r="W81" s="28">
        <f t="shared" si="59"/>
        <v>0</v>
      </c>
      <c r="X81" s="28">
        <f t="shared" si="59"/>
        <v>490.95</v>
      </c>
      <c r="Y81" s="28">
        <f t="shared" si="59"/>
        <v>0</v>
      </c>
      <c r="Z81" s="28">
        <f t="shared" si="59"/>
        <v>0</v>
      </c>
      <c r="AA81" s="28">
        <f t="shared" si="59"/>
        <v>492.87</v>
      </c>
      <c r="AB81" s="28">
        <f t="shared" si="59"/>
        <v>0</v>
      </c>
      <c r="AC81" s="28">
        <f t="shared" si="59"/>
        <v>0</v>
      </c>
      <c r="AD81" s="28">
        <f t="shared" si="59"/>
        <v>485.97</v>
      </c>
      <c r="AE81" s="28">
        <f t="shared" si="59"/>
        <v>0</v>
      </c>
      <c r="AF81" s="28">
        <f t="shared" si="59"/>
        <v>0</v>
      </c>
      <c r="AG81" s="28">
        <f t="shared" si="59"/>
        <v>495.49</v>
      </c>
      <c r="AH81" s="28">
        <f t="shared" si="59"/>
        <v>0</v>
      </c>
      <c r="AI81" s="28">
        <f t="shared" si="59"/>
        <v>0</v>
      </c>
      <c r="AJ81" s="28">
        <f t="shared" si="59"/>
        <v>497.93</v>
      </c>
      <c r="AK81" s="28">
        <f t="shared" si="59"/>
        <v>0</v>
      </c>
      <c r="AL81" s="28">
        <f t="shared" si="59"/>
        <v>0</v>
      </c>
      <c r="AM81" s="28">
        <f t="shared" si="59"/>
        <v>426.54</v>
      </c>
      <c r="AN81" s="28">
        <f t="shared" si="59"/>
        <v>0</v>
      </c>
      <c r="AO81" s="28">
        <f t="shared" si="59"/>
        <v>0</v>
      </c>
      <c r="AP81" s="28">
        <f t="shared" si="59"/>
        <v>484.2</v>
      </c>
      <c r="AQ81" s="28">
        <f t="shared" si="59"/>
        <v>0</v>
      </c>
      <c r="AR81" s="82" t="s">
        <v>73</v>
      </c>
    </row>
    <row r="82" spans="1:44" x14ac:dyDescent="0.25">
      <c r="A82" s="14" t="s">
        <v>16</v>
      </c>
      <c r="B82" s="11">
        <v>0</v>
      </c>
      <c r="C82" s="11"/>
      <c r="D82" s="11"/>
      <c r="E82" s="11"/>
      <c r="F82" s="11"/>
      <c r="G82" s="11"/>
      <c r="H82" s="11"/>
      <c r="I82" s="11"/>
      <c r="J82" s="30"/>
      <c r="K82" s="30"/>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49"/>
      <c r="AR82" s="83"/>
    </row>
    <row r="83" spans="1:44" x14ac:dyDescent="0.25">
      <c r="A83" s="14" t="s">
        <v>32</v>
      </c>
      <c r="B83" s="11">
        <v>0</v>
      </c>
      <c r="C83" s="11"/>
      <c r="D83" s="11"/>
      <c r="E83" s="11"/>
      <c r="F83" s="11"/>
      <c r="G83" s="11"/>
      <c r="H83" s="11"/>
      <c r="I83" s="11"/>
      <c r="J83" s="30"/>
      <c r="K83" s="30"/>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49"/>
      <c r="AR83" s="83"/>
    </row>
    <row r="84" spans="1:44" x14ac:dyDescent="0.25">
      <c r="A84" s="14" t="s">
        <v>15</v>
      </c>
      <c r="B84" s="11">
        <v>115766.6</v>
      </c>
      <c r="C84" s="11">
        <f t="shared" ref="C84" si="60">I84+L84+O84+R84+U84+X84+AA84+AD84+AG84+AJ84+AM84+AP84</f>
        <v>5781.7</v>
      </c>
      <c r="D84" s="11">
        <f>I84</f>
        <v>433.26</v>
      </c>
      <c r="E84" s="11">
        <f>F84</f>
        <v>433.26</v>
      </c>
      <c r="F84" s="11">
        <f>K84+N84+Q84+T84+W84+Z84+AC84+AF84+AI84+AL84+AO84+AQ84</f>
        <v>433.26</v>
      </c>
      <c r="G84" s="11">
        <f>F84/C84*100</f>
        <v>7.4936437380009338</v>
      </c>
      <c r="H84" s="11">
        <f>F84/D84*100</f>
        <v>100</v>
      </c>
      <c r="I84" s="11">
        <v>433.26</v>
      </c>
      <c r="J84" s="31"/>
      <c r="K84" s="63">
        <v>433.26</v>
      </c>
      <c r="L84" s="32">
        <v>492.19</v>
      </c>
      <c r="M84" s="32"/>
      <c r="N84" s="32"/>
      <c r="O84" s="32">
        <v>501.79</v>
      </c>
      <c r="P84" s="32"/>
      <c r="Q84" s="32"/>
      <c r="R84" s="32">
        <v>491.42</v>
      </c>
      <c r="S84" s="32"/>
      <c r="T84" s="32"/>
      <c r="U84" s="32">
        <v>489.09</v>
      </c>
      <c r="V84" s="32"/>
      <c r="W84" s="32"/>
      <c r="X84" s="32">
        <v>490.95</v>
      </c>
      <c r="Y84" s="32"/>
      <c r="Z84" s="32"/>
      <c r="AA84" s="32">
        <v>492.87</v>
      </c>
      <c r="AB84" s="32"/>
      <c r="AC84" s="32"/>
      <c r="AD84" s="32">
        <v>485.97</v>
      </c>
      <c r="AE84" s="32"/>
      <c r="AF84" s="32"/>
      <c r="AG84" s="32">
        <v>495.49</v>
      </c>
      <c r="AH84" s="32"/>
      <c r="AI84" s="32"/>
      <c r="AJ84" s="32">
        <v>497.93</v>
      </c>
      <c r="AK84" s="32"/>
      <c r="AL84" s="32"/>
      <c r="AM84" s="32">
        <v>426.54</v>
      </c>
      <c r="AN84" s="32"/>
      <c r="AO84" s="32"/>
      <c r="AP84" s="32">
        <v>484.2</v>
      </c>
      <c r="AQ84" s="49"/>
      <c r="AR84" s="83"/>
    </row>
    <row r="85" spans="1:44" s="22" customFormat="1" ht="15" x14ac:dyDescent="0.25">
      <c r="A85" s="17" t="s">
        <v>31</v>
      </c>
      <c r="B85" s="18"/>
      <c r="C85" s="18"/>
      <c r="D85" s="18"/>
      <c r="E85" s="18"/>
      <c r="F85" s="18"/>
      <c r="G85" s="18"/>
      <c r="H85" s="18"/>
      <c r="I85" s="19"/>
      <c r="J85" s="20"/>
      <c r="K85" s="58"/>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58"/>
      <c r="AR85" s="83"/>
    </row>
    <row r="86" spans="1:44" x14ac:dyDescent="0.25">
      <c r="A86" s="14" t="s">
        <v>26</v>
      </c>
      <c r="B86" s="11">
        <v>0</v>
      </c>
      <c r="C86" s="11"/>
      <c r="D86" s="11"/>
      <c r="E86" s="11"/>
      <c r="F86" s="11"/>
      <c r="G86" s="11"/>
      <c r="H86" s="11"/>
      <c r="I86" s="11"/>
      <c r="J86" s="30"/>
      <c r="K86" s="30"/>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49"/>
      <c r="AR86" s="84"/>
    </row>
    <row r="87" spans="1:44" ht="44.25" customHeight="1" x14ac:dyDescent="0.25">
      <c r="A87" s="27" t="s">
        <v>52</v>
      </c>
      <c r="B87" s="28">
        <f>B88+B89+B90+B92</f>
        <v>1424.1</v>
      </c>
      <c r="C87" s="28">
        <f>C88+C89+C90+C92</f>
        <v>2355</v>
      </c>
      <c r="D87" s="28">
        <f t="shared" ref="D87:F87" si="61">D88+D89+D90+D92</f>
        <v>10.8</v>
      </c>
      <c r="E87" s="28">
        <f t="shared" si="61"/>
        <v>10.199999999999999</v>
      </c>
      <c r="F87" s="28">
        <f t="shared" si="61"/>
        <v>10.199999999999999</v>
      </c>
      <c r="G87" s="28">
        <f>F87/C87*100</f>
        <v>0.43312101910828027</v>
      </c>
      <c r="H87" s="28">
        <f>F87/D87*100</f>
        <v>94.444444444444429</v>
      </c>
      <c r="I87" s="28">
        <f t="shared" ref="I87:J87" si="62">I88+I89+I90+I92</f>
        <v>10.8</v>
      </c>
      <c r="J87" s="28">
        <f t="shared" si="62"/>
        <v>0</v>
      </c>
      <c r="K87" s="28">
        <f>K90</f>
        <v>10.199999999999999</v>
      </c>
      <c r="L87" s="28">
        <f>L90</f>
        <v>17.5</v>
      </c>
      <c r="M87" s="28">
        <f t="shared" ref="M87:AQ87" si="63">M90</f>
        <v>0</v>
      </c>
      <c r="N87" s="28">
        <f t="shared" si="63"/>
        <v>0</v>
      </c>
      <c r="O87" s="28">
        <f t="shared" si="63"/>
        <v>17.5</v>
      </c>
      <c r="P87" s="28">
        <f t="shared" si="63"/>
        <v>0</v>
      </c>
      <c r="Q87" s="28">
        <f t="shared" si="63"/>
        <v>0</v>
      </c>
      <c r="R87" s="28">
        <f t="shared" si="63"/>
        <v>17.5</v>
      </c>
      <c r="S87" s="28">
        <f t="shared" si="63"/>
        <v>0</v>
      </c>
      <c r="T87" s="28">
        <f t="shared" si="63"/>
        <v>0</v>
      </c>
      <c r="U87" s="28">
        <f t="shared" si="63"/>
        <v>17.5</v>
      </c>
      <c r="V87" s="28">
        <f t="shared" si="63"/>
        <v>0</v>
      </c>
      <c r="W87" s="28">
        <f t="shared" si="63"/>
        <v>0</v>
      </c>
      <c r="X87" s="28">
        <f t="shared" si="63"/>
        <v>17.5</v>
      </c>
      <c r="Y87" s="28">
        <f t="shared" si="63"/>
        <v>0</v>
      </c>
      <c r="Z87" s="28">
        <f t="shared" si="63"/>
        <v>0</v>
      </c>
      <c r="AA87" s="28">
        <f t="shared" si="63"/>
        <v>17.5</v>
      </c>
      <c r="AB87" s="28">
        <f t="shared" si="63"/>
        <v>0</v>
      </c>
      <c r="AC87" s="28">
        <f t="shared" si="63"/>
        <v>0</v>
      </c>
      <c r="AD87" s="28">
        <f t="shared" si="63"/>
        <v>17.5</v>
      </c>
      <c r="AE87" s="28">
        <f t="shared" si="63"/>
        <v>0</v>
      </c>
      <c r="AF87" s="28">
        <f t="shared" si="63"/>
        <v>0</v>
      </c>
      <c r="AG87" s="28">
        <f t="shared" si="63"/>
        <v>17.5</v>
      </c>
      <c r="AH87" s="28">
        <f t="shared" si="63"/>
        <v>0</v>
      </c>
      <c r="AI87" s="28">
        <f t="shared" si="63"/>
        <v>0</v>
      </c>
      <c r="AJ87" s="28">
        <f t="shared" si="63"/>
        <v>2162.5</v>
      </c>
      <c r="AK87" s="28">
        <f t="shared" si="63"/>
        <v>0</v>
      </c>
      <c r="AL87" s="28">
        <f t="shared" si="63"/>
        <v>0</v>
      </c>
      <c r="AM87" s="28">
        <f t="shared" si="63"/>
        <v>17.5</v>
      </c>
      <c r="AN87" s="28">
        <f t="shared" si="63"/>
        <v>0</v>
      </c>
      <c r="AO87" s="28">
        <f t="shared" si="63"/>
        <v>0</v>
      </c>
      <c r="AP87" s="28">
        <f t="shared" si="63"/>
        <v>24.2</v>
      </c>
      <c r="AQ87" s="28">
        <f t="shared" si="63"/>
        <v>0</v>
      </c>
      <c r="AR87" s="82" t="s">
        <v>74</v>
      </c>
    </row>
    <row r="88" spans="1:44" x14ac:dyDescent="0.25">
      <c r="A88" s="14" t="s">
        <v>16</v>
      </c>
      <c r="B88" s="11">
        <v>0</v>
      </c>
      <c r="C88" s="11"/>
      <c r="D88" s="11"/>
      <c r="E88" s="11"/>
      <c r="F88" s="11"/>
      <c r="G88" s="11"/>
      <c r="H88" s="11"/>
      <c r="I88" s="11"/>
      <c r="J88" s="30"/>
      <c r="K88" s="30"/>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49"/>
      <c r="AR88" s="83"/>
    </row>
    <row r="89" spans="1:44" x14ac:dyDescent="0.25">
      <c r="A89" s="14" t="s">
        <v>32</v>
      </c>
      <c r="B89" s="11">
        <v>0</v>
      </c>
      <c r="C89" s="11"/>
      <c r="D89" s="11"/>
      <c r="E89" s="11"/>
      <c r="F89" s="11"/>
      <c r="G89" s="11"/>
      <c r="H89" s="11"/>
      <c r="I89" s="11"/>
      <c r="J89" s="30"/>
      <c r="K89" s="30"/>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49"/>
      <c r="AR89" s="83"/>
    </row>
    <row r="90" spans="1:44" x14ac:dyDescent="0.25">
      <c r="A90" s="14" t="s">
        <v>15</v>
      </c>
      <c r="B90" s="11">
        <v>1424.1</v>
      </c>
      <c r="C90" s="11">
        <f t="shared" ref="C90" si="64">I90+L90+O90+R90+U90+X90+AA90+AD90+AG90+AJ90+AM90+AP90</f>
        <v>2355</v>
      </c>
      <c r="D90" s="11">
        <f>I90</f>
        <v>10.8</v>
      </c>
      <c r="E90" s="11">
        <f>F90</f>
        <v>10.199999999999999</v>
      </c>
      <c r="F90" s="11">
        <f>K90+N90+Q90+T90+W90+Z90+AC90+AF90+AI90+AL90+AO90+AQ90</f>
        <v>10.199999999999999</v>
      </c>
      <c r="G90" s="11">
        <f>F90/C90*100</f>
        <v>0.43312101910828027</v>
      </c>
      <c r="H90" s="11">
        <f>F90/D90*100</f>
        <v>94.444444444444429</v>
      </c>
      <c r="I90" s="11">
        <v>10.8</v>
      </c>
      <c r="J90" s="31"/>
      <c r="K90" s="31">
        <v>10.199999999999999</v>
      </c>
      <c r="L90" s="32">
        <v>17.5</v>
      </c>
      <c r="M90" s="32"/>
      <c r="N90" s="32"/>
      <c r="O90" s="32">
        <v>17.5</v>
      </c>
      <c r="P90" s="32"/>
      <c r="Q90" s="32"/>
      <c r="R90" s="32">
        <v>17.5</v>
      </c>
      <c r="S90" s="32"/>
      <c r="T90" s="32"/>
      <c r="U90" s="32">
        <v>17.5</v>
      </c>
      <c r="V90" s="32"/>
      <c r="W90" s="32"/>
      <c r="X90" s="32">
        <v>17.5</v>
      </c>
      <c r="Y90" s="32"/>
      <c r="Z90" s="32"/>
      <c r="AA90" s="32">
        <v>17.5</v>
      </c>
      <c r="AB90" s="32"/>
      <c r="AC90" s="32"/>
      <c r="AD90" s="32">
        <v>17.5</v>
      </c>
      <c r="AE90" s="32"/>
      <c r="AF90" s="32"/>
      <c r="AG90" s="32">
        <v>17.5</v>
      </c>
      <c r="AH90" s="32"/>
      <c r="AI90" s="32"/>
      <c r="AJ90" s="32">
        <v>2162.5</v>
      </c>
      <c r="AK90" s="32"/>
      <c r="AL90" s="32"/>
      <c r="AM90" s="32">
        <v>17.5</v>
      </c>
      <c r="AN90" s="32"/>
      <c r="AO90" s="32"/>
      <c r="AP90" s="11">
        <v>24.2</v>
      </c>
      <c r="AQ90" s="49"/>
      <c r="AR90" s="83"/>
    </row>
    <row r="91" spans="1:44" s="22" customFormat="1" ht="15" customHeight="1" x14ac:dyDescent="0.25">
      <c r="A91" s="17" t="s">
        <v>31</v>
      </c>
      <c r="B91" s="18"/>
      <c r="C91" s="18"/>
      <c r="D91" s="18"/>
      <c r="E91" s="18"/>
      <c r="F91" s="18"/>
      <c r="G91" s="18"/>
      <c r="H91" s="18"/>
      <c r="I91" s="19"/>
      <c r="J91" s="20"/>
      <c r="K91" s="58"/>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58"/>
      <c r="AR91" s="83"/>
    </row>
    <row r="92" spans="1:44" x14ac:dyDescent="0.25">
      <c r="A92" s="14" t="s">
        <v>26</v>
      </c>
      <c r="B92" s="11">
        <v>0</v>
      </c>
      <c r="C92" s="11"/>
      <c r="D92" s="11"/>
      <c r="E92" s="11"/>
      <c r="F92" s="11"/>
      <c r="G92" s="11"/>
      <c r="H92" s="11"/>
      <c r="I92" s="11"/>
      <c r="J92" s="30"/>
      <c r="K92" s="30"/>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49"/>
      <c r="AR92" s="84"/>
    </row>
    <row r="93" spans="1:44" s="6" customFormat="1" ht="50.45" customHeight="1" x14ac:dyDescent="0.25">
      <c r="A93" s="27" t="s">
        <v>53</v>
      </c>
      <c r="B93" s="28">
        <f>B94+B95+B96+B98</f>
        <v>5662.4</v>
      </c>
      <c r="C93" s="28">
        <f t="shared" ref="C93:J93" si="65">C94+C95+C96+C98</f>
        <v>521.20000000000005</v>
      </c>
      <c r="D93" s="28">
        <f t="shared" si="65"/>
        <v>0</v>
      </c>
      <c r="E93" s="28">
        <f t="shared" si="65"/>
        <v>0</v>
      </c>
      <c r="F93" s="28">
        <f t="shared" si="65"/>
        <v>0</v>
      </c>
      <c r="G93" s="28">
        <f>F93/C93*100</f>
        <v>0</v>
      </c>
      <c r="H93" s="28" t="e">
        <f>F93/D93*100</f>
        <v>#DIV/0!</v>
      </c>
      <c r="I93" s="28">
        <f t="shared" si="65"/>
        <v>0</v>
      </c>
      <c r="J93" s="28">
        <f t="shared" si="65"/>
        <v>0</v>
      </c>
      <c r="K93" s="28"/>
      <c r="L93" s="28">
        <f>L94+L95+L96+L98</f>
        <v>0</v>
      </c>
      <c r="M93" s="28">
        <f t="shared" ref="M93:AQ93" si="66">M94+M95+M96+M98</f>
        <v>0</v>
      </c>
      <c r="N93" s="28">
        <f t="shared" si="66"/>
        <v>0</v>
      </c>
      <c r="O93" s="28">
        <f t="shared" si="66"/>
        <v>0</v>
      </c>
      <c r="P93" s="28">
        <f t="shared" si="66"/>
        <v>0</v>
      </c>
      <c r="Q93" s="28">
        <f t="shared" si="66"/>
        <v>0</v>
      </c>
      <c r="R93" s="28">
        <f t="shared" si="66"/>
        <v>0</v>
      </c>
      <c r="S93" s="28">
        <f t="shared" si="66"/>
        <v>0</v>
      </c>
      <c r="T93" s="28">
        <f t="shared" si="66"/>
        <v>0</v>
      </c>
      <c r="U93" s="28">
        <f t="shared" si="66"/>
        <v>0</v>
      </c>
      <c r="V93" s="28">
        <f t="shared" si="66"/>
        <v>0</v>
      </c>
      <c r="W93" s="28">
        <f t="shared" si="66"/>
        <v>0</v>
      </c>
      <c r="X93" s="28">
        <f t="shared" si="66"/>
        <v>0</v>
      </c>
      <c r="Y93" s="28">
        <f t="shared" si="66"/>
        <v>0</v>
      </c>
      <c r="Z93" s="28">
        <f t="shared" si="66"/>
        <v>0</v>
      </c>
      <c r="AA93" s="28">
        <f t="shared" si="66"/>
        <v>0</v>
      </c>
      <c r="AB93" s="28">
        <f t="shared" si="66"/>
        <v>0</v>
      </c>
      <c r="AC93" s="28">
        <f>AC94+AC95+AC96+AC98</f>
        <v>0</v>
      </c>
      <c r="AD93" s="28">
        <f t="shared" si="66"/>
        <v>0</v>
      </c>
      <c r="AE93" s="28">
        <f t="shared" si="66"/>
        <v>0</v>
      </c>
      <c r="AF93" s="28">
        <f t="shared" si="66"/>
        <v>0</v>
      </c>
      <c r="AG93" s="28">
        <f t="shared" si="66"/>
        <v>0</v>
      </c>
      <c r="AH93" s="28">
        <f t="shared" si="66"/>
        <v>0</v>
      </c>
      <c r="AI93" s="28">
        <f t="shared" si="66"/>
        <v>0</v>
      </c>
      <c r="AJ93" s="28">
        <f t="shared" si="66"/>
        <v>521.20000000000005</v>
      </c>
      <c r="AK93" s="28">
        <f t="shared" si="66"/>
        <v>0</v>
      </c>
      <c r="AL93" s="28">
        <f t="shared" si="66"/>
        <v>0</v>
      </c>
      <c r="AM93" s="28">
        <f t="shared" si="66"/>
        <v>0</v>
      </c>
      <c r="AN93" s="28">
        <f t="shared" si="66"/>
        <v>0</v>
      </c>
      <c r="AO93" s="28">
        <f t="shared" si="66"/>
        <v>0</v>
      </c>
      <c r="AP93" s="28">
        <f t="shared" si="66"/>
        <v>0</v>
      </c>
      <c r="AQ93" s="28">
        <f t="shared" si="66"/>
        <v>0</v>
      </c>
      <c r="AR93" s="82" t="s">
        <v>75</v>
      </c>
    </row>
    <row r="94" spans="1:44" s="6" customFormat="1" x14ac:dyDescent="0.25">
      <c r="A94" s="14" t="s">
        <v>16</v>
      </c>
      <c r="B94" s="11">
        <v>0</v>
      </c>
      <c r="C94" s="11"/>
      <c r="D94" s="11"/>
      <c r="E94" s="11"/>
      <c r="F94" s="11"/>
      <c r="G94" s="11"/>
      <c r="H94" s="11"/>
      <c r="I94" s="11"/>
      <c r="J94" s="12"/>
      <c r="K94" s="57"/>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57"/>
      <c r="AR94" s="83"/>
    </row>
    <row r="95" spans="1:44" s="6" customFormat="1" x14ac:dyDescent="0.25">
      <c r="A95" s="14" t="s">
        <v>32</v>
      </c>
      <c r="B95" s="11">
        <v>0</v>
      </c>
      <c r="C95" s="11"/>
      <c r="D95" s="11"/>
      <c r="E95" s="11"/>
      <c r="F95" s="11"/>
      <c r="G95" s="11"/>
      <c r="H95" s="11"/>
      <c r="I95" s="11"/>
      <c r="J95" s="12"/>
      <c r="K95" s="57"/>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57"/>
      <c r="AR95" s="83"/>
    </row>
    <row r="96" spans="1:44" s="6" customFormat="1" x14ac:dyDescent="0.25">
      <c r="A96" s="14" t="s">
        <v>15</v>
      </c>
      <c r="B96" s="11">
        <v>5662.4</v>
      </c>
      <c r="C96" s="11">
        <f>I96+L96+O96+R96+U96+X96+AA96+AD96+AG96+AJ96+AM96+AP96</f>
        <v>521.20000000000005</v>
      </c>
      <c r="D96" s="11">
        <f>I96</f>
        <v>0</v>
      </c>
      <c r="E96" s="11">
        <f>F96</f>
        <v>0</v>
      </c>
      <c r="F96" s="11">
        <f>K96+N96+Q96+T96+W96+Z96+AC96+AF96+AI96+AL96+AO96+AQ96</f>
        <v>0</v>
      </c>
      <c r="G96" s="11">
        <f>F96/C96*100</f>
        <v>0</v>
      </c>
      <c r="H96" s="11" t="e">
        <f>F96/D96*100</f>
        <v>#DIV/0!</v>
      </c>
      <c r="I96" s="11"/>
      <c r="J96" s="12"/>
      <c r="K96" s="57"/>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33">
        <v>521.20000000000005</v>
      </c>
      <c r="AK96" s="13"/>
      <c r="AL96" s="13"/>
      <c r="AM96" s="13"/>
      <c r="AN96" s="13"/>
      <c r="AO96" s="13"/>
      <c r="AP96" s="13"/>
      <c r="AQ96" s="57"/>
      <c r="AR96" s="83"/>
    </row>
    <row r="97" spans="1:44" s="22" customFormat="1" ht="15" customHeight="1" x14ac:dyDescent="0.25">
      <c r="A97" s="17" t="s">
        <v>31</v>
      </c>
      <c r="B97" s="18"/>
      <c r="C97" s="18"/>
      <c r="D97" s="18"/>
      <c r="E97" s="18"/>
      <c r="F97" s="18"/>
      <c r="G97" s="18"/>
      <c r="H97" s="18"/>
      <c r="I97" s="19"/>
      <c r="J97" s="20"/>
      <c r="K97" s="58"/>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58"/>
      <c r="AR97" s="83"/>
    </row>
    <row r="98" spans="1:44" s="6" customFormat="1" x14ac:dyDescent="0.25">
      <c r="A98" s="14" t="s">
        <v>26</v>
      </c>
      <c r="B98" s="11">
        <v>0</v>
      </c>
      <c r="C98" s="11"/>
      <c r="D98" s="11"/>
      <c r="E98" s="11"/>
      <c r="F98" s="11"/>
      <c r="G98" s="11"/>
      <c r="H98" s="11"/>
      <c r="I98" s="11"/>
      <c r="J98" s="12"/>
      <c r="K98" s="57"/>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57"/>
      <c r="AR98" s="84"/>
    </row>
    <row r="99" spans="1:44" ht="18" customHeight="1" x14ac:dyDescent="0.25">
      <c r="A99" s="34" t="s">
        <v>54</v>
      </c>
      <c r="B99" s="35">
        <f>B100+B101+B102+B104</f>
        <v>2416.1999999999998</v>
      </c>
      <c r="C99" s="36">
        <f>C100+C101+C102+C104</f>
        <v>240438.196</v>
      </c>
      <c r="D99" s="36">
        <f t="shared" ref="D99:F99" si="67">D100+D101+D102+D104</f>
        <v>15151.715999999999</v>
      </c>
      <c r="E99" s="36">
        <f t="shared" si="67"/>
        <v>7924.84</v>
      </c>
      <c r="F99" s="36">
        <f t="shared" si="67"/>
        <v>7924.84</v>
      </c>
      <c r="G99" s="36">
        <f>F99/C99*100</f>
        <v>3.2959987771660044</v>
      </c>
      <c r="H99" s="36">
        <f>F99/D99*100</f>
        <v>52.303250668109143</v>
      </c>
      <c r="I99" s="36">
        <f>I100+I101+I102+I104</f>
        <v>15151.715999999999</v>
      </c>
      <c r="J99" s="36">
        <f t="shared" ref="J99" si="68">J100+J101+J102+J104</f>
        <v>0</v>
      </c>
      <c r="K99" s="36">
        <f>K100+K101+K102+K104</f>
        <v>7924.84</v>
      </c>
      <c r="L99" s="36">
        <f t="shared" ref="L99:AQ99" si="69">L100+L101+L102+L104</f>
        <v>22957.089999999997</v>
      </c>
      <c r="M99" s="36">
        <f t="shared" si="69"/>
        <v>0</v>
      </c>
      <c r="N99" s="36">
        <f t="shared" si="69"/>
        <v>0</v>
      </c>
      <c r="O99" s="36">
        <f t="shared" si="69"/>
        <v>17355.194</v>
      </c>
      <c r="P99" s="36">
        <f t="shared" si="69"/>
        <v>0</v>
      </c>
      <c r="Q99" s="36">
        <f t="shared" si="69"/>
        <v>0</v>
      </c>
      <c r="R99" s="36">
        <f t="shared" si="69"/>
        <v>18570.323999999997</v>
      </c>
      <c r="S99" s="36">
        <f t="shared" si="69"/>
        <v>0</v>
      </c>
      <c r="T99" s="36">
        <f t="shared" si="69"/>
        <v>0</v>
      </c>
      <c r="U99" s="36">
        <f t="shared" si="69"/>
        <v>18332.194</v>
      </c>
      <c r="V99" s="36">
        <f t="shared" si="69"/>
        <v>0</v>
      </c>
      <c r="W99" s="36">
        <f t="shared" si="69"/>
        <v>0</v>
      </c>
      <c r="X99" s="36">
        <f t="shared" si="69"/>
        <v>17782.153999999999</v>
      </c>
      <c r="Y99" s="36">
        <f t="shared" si="69"/>
        <v>0</v>
      </c>
      <c r="Z99" s="36">
        <f t="shared" si="69"/>
        <v>0</v>
      </c>
      <c r="AA99" s="36">
        <f t="shared" si="69"/>
        <v>17342.374</v>
      </c>
      <c r="AB99" s="36">
        <f t="shared" si="69"/>
        <v>0</v>
      </c>
      <c r="AC99" s="36">
        <f t="shared" si="69"/>
        <v>0</v>
      </c>
      <c r="AD99" s="36">
        <f t="shared" si="69"/>
        <v>20741.173999999999</v>
      </c>
      <c r="AE99" s="36">
        <f t="shared" si="69"/>
        <v>0</v>
      </c>
      <c r="AF99" s="36">
        <f t="shared" si="69"/>
        <v>0</v>
      </c>
      <c r="AG99" s="36">
        <f t="shared" si="69"/>
        <v>51925.894</v>
      </c>
      <c r="AH99" s="36">
        <f t="shared" si="69"/>
        <v>0</v>
      </c>
      <c r="AI99" s="36">
        <f t="shared" si="69"/>
        <v>0</v>
      </c>
      <c r="AJ99" s="36">
        <f t="shared" si="69"/>
        <v>15975.234</v>
      </c>
      <c r="AK99" s="36">
        <f t="shared" si="69"/>
        <v>0</v>
      </c>
      <c r="AL99" s="36">
        <f t="shared" si="69"/>
        <v>0</v>
      </c>
      <c r="AM99" s="36">
        <f t="shared" si="69"/>
        <v>12052.344000000001</v>
      </c>
      <c r="AN99" s="36">
        <f t="shared" si="69"/>
        <v>0</v>
      </c>
      <c r="AO99" s="36">
        <f t="shared" si="69"/>
        <v>0</v>
      </c>
      <c r="AP99" s="36">
        <f t="shared" si="69"/>
        <v>12252.504000000001</v>
      </c>
      <c r="AQ99" s="36">
        <f t="shared" si="69"/>
        <v>0</v>
      </c>
      <c r="AR99" s="57"/>
    </row>
    <row r="100" spans="1:44" x14ac:dyDescent="0.25">
      <c r="A100" s="14" t="s">
        <v>16</v>
      </c>
      <c r="B100" s="11">
        <v>0</v>
      </c>
      <c r="C100" s="11"/>
      <c r="D100" s="11"/>
      <c r="E100" s="11"/>
      <c r="F100" s="11"/>
      <c r="G100" s="36"/>
      <c r="H100" s="36"/>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57"/>
    </row>
    <row r="101" spans="1:44" x14ac:dyDescent="0.25">
      <c r="A101" s="14" t="s">
        <v>32</v>
      </c>
      <c r="B101" s="11">
        <v>0</v>
      </c>
      <c r="C101" s="11"/>
      <c r="D101" s="11"/>
      <c r="E101" s="11"/>
      <c r="F101" s="11"/>
      <c r="G101" s="36"/>
      <c r="H101" s="36"/>
      <c r="I101" s="37"/>
      <c r="J101" s="38"/>
      <c r="K101" s="37"/>
      <c r="L101" s="37"/>
      <c r="M101" s="38"/>
      <c r="N101" s="37"/>
      <c r="O101" s="37"/>
      <c r="P101" s="38"/>
      <c r="Q101" s="37"/>
      <c r="R101" s="37"/>
      <c r="S101" s="38"/>
      <c r="T101" s="37"/>
      <c r="U101" s="37"/>
      <c r="V101" s="38"/>
      <c r="W101" s="37"/>
      <c r="X101" s="37"/>
      <c r="Y101" s="38"/>
      <c r="Z101" s="37"/>
      <c r="AA101" s="37"/>
      <c r="AB101" s="38"/>
      <c r="AC101" s="37"/>
      <c r="AD101" s="37"/>
      <c r="AE101" s="38"/>
      <c r="AF101" s="37"/>
      <c r="AG101" s="37"/>
      <c r="AH101" s="38"/>
      <c r="AI101" s="37"/>
      <c r="AJ101" s="37"/>
      <c r="AK101" s="38"/>
      <c r="AL101" s="37"/>
      <c r="AM101" s="37"/>
      <c r="AN101" s="38"/>
      <c r="AO101" s="37"/>
      <c r="AP101" s="37"/>
      <c r="AQ101" s="37"/>
      <c r="AR101" s="57"/>
    </row>
    <row r="102" spans="1:44" x14ac:dyDescent="0.25">
      <c r="A102" s="14" t="s">
        <v>15</v>
      </c>
      <c r="B102" s="11">
        <v>2416.1999999999998</v>
      </c>
      <c r="C102" s="11">
        <f>I102+L102+O102+R102+U102+X102+AA102+AD102+AG102+AJ102+AM102+AP102</f>
        <v>240438.196</v>
      </c>
      <c r="D102" s="11">
        <f>I102</f>
        <v>15151.715999999999</v>
      </c>
      <c r="E102" s="11">
        <f t="shared" ref="E102" si="70">K102+N102+Q102+T102+W102+Z102+AC102+AF102+AI102+AL102+AO102+AR102</f>
        <v>7924.84</v>
      </c>
      <c r="F102" s="11">
        <f>K102+N102+Q102+T102+W102+Z102+AC102+AF102+AI102+AL102+AO102+AQ102</f>
        <v>7924.84</v>
      </c>
      <c r="G102" s="36">
        <f t="shared" ref="G102" si="71">F102/C102*100</f>
        <v>3.2959987771660044</v>
      </c>
      <c r="H102" s="36">
        <f t="shared" ref="H102" si="72">F102/D102*100</f>
        <v>52.303250668109143</v>
      </c>
      <c r="I102" s="37">
        <f t="shared" ref="I102" si="73">I24+I42+I60</f>
        <v>15151.715999999999</v>
      </c>
      <c r="J102" s="38"/>
      <c r="K102" s="37">
        <f t="shared" ref="K102" si="74">K24+K42+K60</f>
        <v>7924.84</v>
      </c>
      <c r="L102" s="37">
        <f t="shared" ref="L102:AP102" si="75">L24+L42+L60</f>
        <v>22957.089999999997</v>
      </c>
      <c r="M102" s="38"/>
      <c r="N102" s="37">
        <f t="shared" ref="N102" si="76">N24+N42+N60</f>
        <v>0</v>
      </c>
      <c r="O102" s="37">
        <f t="shared" si="75"/>
        <v>17355.194</v>
      </c>
      <c r="P102" s="38"/>
      <c r="Q102" s="37">
        <f t="shared" ref="Q102" si="77">Q24+Q42+Q60</f>
        <v>0</v>
      </c>
      <c r="R102" s="37">
        <f t="shared" si="75"/>
        <v>18570.323999999997</v>
      </c>
      <c r="S102" s="38"/>
      <c r="T102" s="37">
        <f t="shared" ref="T102" si="78">T24+T42+T60</f>
        <v>0</v>
      </c>
      <c r="U102" s="37">
        <f t="shared" si="75"/>
        <v>18332.194</v>
      </c>
      <c r="V102" s="38"/>
      <c r="W102" s="37">
        <f t="shared" ref="W102" si="79">W24+W42+W60</f>
        <v>0</v>
      </c>
      <c r="X102" s="37">
        <f t="shared" si="75"/>
        <v>17782.153999999999</v>
      </c>
      <c r="Y102" s="38"/>
      <c r="Z102" s="37">
        <f t="shared" ref="Z102" si="80">Z24+Z42+Z60</f>
        <v>0</v>
      </c>
      <c r="AA102" s="37">
        <f t="shared" si="75"/>
        <v>17342.374</v>
      </c>
      <c r="AB102" s="38"/>
      <c r="AC102" s="37">
        <f t="shared" ref="AC102" si="81">AC24+AC42+AC60</f>
        <v>0</v>
      </c>
      <c r="AD102" s="37">
        <f t="shared" si="75"/>
        <v>20741.173999999999</v>
      </c>
      <c r="AE102" s="38"/>
      <c r="AF102" s="37">
        <f t="shared" ref="AF102" si="82">AF24+AF42+AF60</f>
        <v>0</v>
      </c>
      <c r="AG102" s="37">
        <f t="shared" si="75"/>
        <v>51925.894</v>
      </c>
      <c r="AH102" s="38"/>
      <c r="AI102" s="37">
        <f t="shared" ref="AI102" si="83">AI24+AI42+AI60</f>
        <v>0</v>
      </c>
      <c r="AJ102" s="37">
        <f t="shared" si="75"/>
        <v>15975.234</v>
      </c>
      <c r="AK102" s="38"/>
      <c r="AL102" s="37">
        <f t="shared" ref="AL102" si="84">AL24+AL42+AL60</f>
        <v>0</v>
      </c>
      <c r="AM102" s="37">
        <f t="shared" si="75"/>
        <v>12052.344000000001</v>
      </c>
      <c r="AN102" s="38"/>
      <c r="AO102" s="37">
        <f t="shared" ref="AO102" si="85">AO24+AO42+AO60</f>
        <v>0</v>
      </c>
      <c r="AP102" s="37">
        <f t="shared" si="75"/>
        <v>12252.504000000001</v>
      </c>
      <c r="AQ102" s="37">
        <f t="shared" ref="AQ102" si="86">AQ24+AQ42+AQ60</f>
        <v>0</v>
      </c>
      <c r="AR102" s="57"/>
    </row>
    <row r="103" spans="1:44" s="22" customFormat="1" x14ac:dyDescent="0.25">
      <c r="A103" s="17" t="s">
        <v>31</v>
      </c>
      <c r="B103" s="18"/>
      <c r="C103" s="18"/>
      <c r="D103" s="18"/>
      <c r="E103" s="18"/>
      <c r="F103" s="18"/>
      <c r="G103" s="36"/>
      <c r="H103" s="36"/>
      <c r="I103" s="37"/>
      <c r="J103" s="39"/>
      <c r="K103" s="37"/>
      <c r="L103" s="37"/>
      <c r="M103" s="40"/>
      <c r="N103" s="37"/>
      <c r="O103" s="37"/>
      <c r="P103" s="40"/>
      <c r="Q103" s="37"/>
      <c r="R103" s="37"/>
      <c r="S103" s="40"/>
      <c r="T103" s="37"/>
      <c r="U103" s="37"/>
      <c r="V103" s="40"/>
      <c r="W103" s="37"/>
      <c r="X103" s="37"/>
      <c r="Y103" s="40"/>
      <c r="Z103" s="37"/>
      <c r="AA103" s="37"/>
      <c r="AB103" s="40"/>
      <c r="AC103" s="37"/>
      <c r="AD103" s="37"/>
      <c r="AE103" s="40"/>
      <c r="AF103" s="37"/>
      <c r="AG103" s="37"/>
      <c r="AH103" s="40"/>
      <c r="AI103" s="37"/>
      <c r="AJ103" s="37"/>
      <c r="AK103" s="40"/>
      <c r="AL103" s="37"/>
      <c r="AM103" s="37"/>
      <c r="AN103" s="40"/>
      <c r="AO103" s="37"/>
      <c r="AP103" s="37"/>
      <c r="AQ103" s="37"/>
      <c r="AR103" s="58"/>
    </row>
    <row r="104" spans="1:44" x14ac:dyDescent="0.25">
      <c r="A104" s="14" t="s">
        <v>26</v>
      </c>
      <c r="B104" s="11">
        <v>0</v>
      </c>
      <c r="C104" s="11"/>
      <c r="D104" s="11"/>
      <c r="E104" s="11"/>
      <c r="F104" s="11"/>
      <c r="G104" s="36"/>
      <c r="H104" s="36"/>
      <c r="I104" s="37"/>
      <c r="J104" s="38"/>
      <c r="K104" s="37"/>
      <c r="L104" s="37"/>
      <c r="M104" s="38"/>
      <c r="N104" s="37"/>
      <c r="O104" s="37"/>
      <c r="P104" s="38"/>
      <c r="Q104" s="37"/>
      <c r="R104" s="37"/>
      <c r="S104" s="38"/>
      <c r="T104" s="37"/>
      <c r="U104" s="37"/>
      <c r="V104" s="38"/>
      <c r="W104" s="37"/>
      <c r="X104" s="37"/>
      <c r="Y104" s="38"/>
      <c r="Z104" s="37"/>
      <c r="AA104" s="37"/>
      <c r="AB104" s="38"/>
      <c r="AC104" s="37"/>
      <c r="AD104" s="37"/>
      <c r="AE104" s="38"/>
      <c r="AF104" s="37"/>
      <c r="AG104" s="37"/>
      <c r="AH104" s="38"/>
      <c r="AI104" s="37"/>
      <c r="AJ104" s="37"/>
      <c r="AK104" s="38"/>
      <c r="AL104" s="37"/>
      <c r="AM104" s="37"/>
      <c r="AN104" s="38"/>
      <c r="AO104" s="37"/>
      <c r="AP104" s="37"/>
      <c r="AQ104" s="37"/>
      <c r="AR104" s="57"/>
    </row>
    <row r="105" spans="1:44" x14ac:dyDescent="0.25">
      <c r="A105" s="71" t="s">
        <v>55</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3"/>
      <c r="AQ105" s="49"/>
      <c r="AR105" s="57"/>
    </row>
    <row r="106" spans="1:44" s="6" customFormat="1" ht="90.75" customHeight="1" x14ac:dyDescent="0.25">
      <c r="A106" s="26" t="s">
        <v>56</v>
      </c>
      <c r="B106" s="41">
        <f>B107+B108+B109+B111</f>
        <v>5662.4</v>
      </c>
      <c r="C106" s="41">
        <f>C107+C108+C109+C111</f>
        <v>29216.550000000003</v>
      </c>
      <c r="D106" s="41">
        <f>D107+D108+D109+D111</f>
        <v>369.51</v>
      </c>
      <c r="E106" s="41">
        <f t="shared" ref="E106:F106" si="87">E107+E108+E109+E111</f>
        <v>368.52</v>
      </c>
      <c r="F106" s="41">
        <f t="shared" si="87"/>
        <v>368.52</v>
      </c>
      <c r="G106" s="41">
        <f>F106/C106*100</f>
        <v>1.2613398912602614</v>
      </c>
      <c r="H106" s="41">
        <f>F106/D106*100</f>
        <v>99.732077616302675</v>
      </c>
      <c r="I106" s="41">
        <f>I107+I108+I109+I111</f>
        <v>369.51</v>
      </c>
      <c r="J106" s="41">
        <f t="shared" ref="J106:AQ106" si="88">J107+J108+J109+J111</f>
        <v>0</v>
      </c>
      <c r="K106" s="41">
        <f>K107+K108+K109+K111</f>
        <v>368.52</v>
      </c>
      <c r="L106" s="41">
        <f t="shared" si="88"/>
        <v>360.74</v>
      </c>
      <c r="M106" s="41">
        <f t="shared" si="88"/>
        <v>0</v>
      </c>
      <c r="N106" s="41">
        <f t="shared" si="88"/>
        <v>0</v>
      </c>
      <c r="O106" s="41">
        <f t="shared" si="88"/>
        <v>360.74</v>
      </c>
      <c r="P106" s="41">
        <f t="shared" si="88"/>
        <v>0</v>
      </c>
      <c r="Q106" s="41">
        <f t="shared" si="88"/>
        <v>0</v>
      </c>
      <c r="R106" s="41">
        <f t="shared" si="88"/>
        <v>360.74</v>
      </c>
      <c r="S106" s="41">
        <f t="shared" si="88"/>
        <v>0</v>
      </c>
      <c r="T106" s="41">
        <f t="shared" si="88"/>
        <v>0</v>
      </c>
      <c r="U106" s="41">
        <f t="shared" si="88"/>
        <v>360.74</v>
      </c>
      <c r="V106" s="41">
        <f t="shared" si="88"/>
        <v>0</v>
      </c>
      <c r="W106" s="41">
        <f t="shared" si="88"/>
        <v>0</v>
      </c>
      <c r="X106" s="41">
        <f t="shared" si="88"/>
        <v>360.74</v>
      </c>
      <c r="Y106" s="41">
        <f t="shared" si="88"/>
        <v>0</v>
      </c>
      <c r="Z106" s="41">
        <f t="shared" si="88"/>
        <v>0</v>
      </c>
      <c r="AA106" s="41">
        <f t="shared" si="88"/>
        <v>8540.84</v>
      </c>
      <c r="AB106" s="41">
        <f t="shared" si="88"/>
        <v>0</v>
      </c>
      <c r="AC106" s="41">
        <f t="shared" si="88"/>
        <v>0</v>
      </c>
      <c r="AD106" s="41">
        <f t="shared" si="88"/>
        <v>2723.7799999999997</v>
      </c>
      <c r="AE106" s="41">
        <f t="shared" si="88"/>
        <v>0</v>
      </c>
      <c r="AF106" s="41">
        <f t="shared" si="88"/>
        <v>0</v>
      </c>
      <c r="AG106" s="41">
        <f t="shared" si="88"/>
        <v>13048.5</v>
      </c>
      <c r="AH106" s="41">
        <f t="shared" si="88"/>
        <v>0</v>
      </c>
      <c r="AI106" s="41">
        <f t="shared" si="88"/>
        <v>0</v>
      </c>
      <c r="AJ106" s="41">
        <f t="shared" si="88"/>
        <v>360.74</v>
      </c>
      <c r="AK106" s="41">
        <f t="shared" si="88"/>
        <v>0</v>
      </c>
      <c r="AL106" s="41">
        <f t="shared" si="88"/>
        <v>0</v>
      </c>
      <c r="AM106" s="41">
        <f t="shared" si="88"/>
        <v>360.74</v>
      </c>
      <c r="AN106" s="41">
        <f t="shared" si="88"/>
        <v>0</v>
      </c>
      <c r="AO106" s="41">
        <f t="shared" si="88"/>
        <v>0</v>
      </c>
      <c r="AP106" s="41">
        <f t="shared" si="88"/>
        <v>2008.74</v>
      </c>
      <c r="AQ106" s="41">
        <f t="shared" si="88"/>
        <v>0</v>
      </c>
      <c r="AR106" s="85"/>
    </row>
    <row r="107" spans="1:44" s="6" customFormat="1" x14ac:dyDescent="0.25">
      <c r="A107" s="14" t="s">
        <v>16</v>
      </c>
      <c r="B107" s="11">
        <v>0</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57"/>
      <c r="AR107" s="86"/>
    </row>
    <row r="108" spans="1:44" s="6" customFormat="1" x14ac:dyDescent="0.25">
      <c r="A108" s="14" t="s">
        <v>32</v>
      </c>
      <c r="B108" s="11">
        <v>0</v>
      </c>
      <c r="C108" s="11">
        <f t="shared" ref="C108:C110" si="89">I108+L108+O108+R108+U108+X108+AA108+AD108+AG108+AJ108+AM108+AP108</f>
        <v>5713.7</v>
      </c>
      <c r="D108" s="11">
        <f>I108</f>
        <v>0</v>
      </c>
      <c r="E108" s="11"/>
      <c r="F108" s="11"/>
      <c r="G108" s="11"/>
      <c r="H108" s="11"/>
      <c r="I108" s="11">
        <f t="shared" ref="I108:X110" si="90">I114+I120</f>
        <v>0</v>
      </c>
      <c r="J108" s="11">
        <f t="shared" si="90"/>
        <v>0</v>
      </c>
      <c r="K108" s="11">
        <f t="shared" si="90"/>
        <v>0</v>
      </c>
      <c r="L108" s="11">
        <f t="shared" si="90"/>
        <v>0</v>
      </c>
      <c r="M108" s="11">
        <f t="shared" si="90"/>
        <v>0</v>
      </c>
      <c r="N108" s="11">
        <f t="shared" si="90"/>
        <v>0</v>
      </c>
      <c r="O108" s="11">
        <f t="shared" si="90"/>
        <v>0</v>
      </c>
      <c r="P108" s="11">
        <f t="shared" si="90"/>
        <v>0</v>
      </c>
      <c r="Q108" s="11">
        <f t="shared" si="90"/>
        <v>0</v>
      </c>
      <c r="R108" s="11">
        <f t="shared" si="90"/>
        <v>0</v>
      </c>
      <c r="S108" s="11">
        <f t="shared" si="90"/>
        <v>0</v>
      </c>
      <c r="T108" s="11">
        <f t="shared" si="90"/>
        <v>0</v>
      </c>
      <c r="U108" s="11">
        <f t="shared" si="90"/>
        <v>0</v>
      </c>
      <c r="V108" s="11">
        <f t="shared" si="90"/>
        <v>0</v>
      </c>
      <c r="W108" s="11">
        <f t="shared" si="90"/>
        <v>0</v>
      </c>
      <c r="X108" s="11">
        <f t="shared" si="90"/>
        <v>0</v>
      </c>
      <c r="Y108" s="11">
        <f t="shared" ref="Y108:AP108" si="91">Y114+Y120</f>
        <v>0</v>
      </c>
      <c r="Z108" s="11">
        <f t="shared" si="91"/>
        <v>0</v>
      </c>
      <c r="AA108" s="11">
        <f t="shared" si="91"/>
        <v>0</v>
      </c>
      <c r="AB108" s="11">
        <f t="shared" si="91"/>
        <v>0</v>
      </c>
      <c r="AC108" s="11">
        <f t="shared" si="91"/>
        <v>0</v>
      </c>
      <c r="AD108" s="11">
        <f t="shared" si="91"/>
        <v>1130.92</v>
      </c>
      <c r="AE108" s="11">
        <f t="shared" si="91"/>
        <v>0</v>
      </c>
      <c r="AF108" s="11">
        <f t="shared" si="91"/>
        <v>0</v>
      </c>
      <c r="AG108" s="11">
        <f t="shared" si="91"/>
        <v>4582.78</v>
      </c>
      <c r="AH108" s="11">
        <f t="shared" si="91"/>
        <v>0</v>
      </c>
      <c r="AI108" s="11">
        <f t="shared" si="91"/>
        <v>0</v>
      </c>
      <c r="AJ108" s="11">
        <f t="shared" si="91"/>
        <v>0</v>
      </c>
      <c r="AK108" s="11">
        <f t="shared" si="91"/>
        <v>0</v>
      </c>
      <c r="AL108" s="11">
        <f t="shared" si="91"/>
        <v>0</v>
      </c>
      <c r="AM108" s="11">
        <f t="shared" si="91"/>
        <v>0</v>
      </c>
      <c r="AN108" s="11">
        <f t="shared" si="91"/>
        <v>0</v>
      </c>
      <c r="AO108" s="11">
        <f t="shared" si="91"/>
        <v>0</v>
      </c>
      <c r="AP108" s="11">
        <f t="shared" si="91"/>
        <v>0</v>
      </c>
      <c r="AQ108" s="11">
        <f t="shared" ref="AQ108" si="92">AQ114+AQ120</f>
        <v>0</v>
      </c>
      <c r="AR108" s="86"/>
    </row>
    <row r="109" spans="1:44" s="6" customFormat="1" x14ac:dyDescent="0.25">
      <c r="A109" s="14" t="s">
        <v>15</v>
      </c>
      <c r="B109" s="11">
        <v>5662.4</v>
      </c>
      <c r="C109" s="11">
        <f t="shared" si="89"/>
        <v>23502.850000000002</v>
      </c>
      <c r="D109" s="11">
        <f>I109</f>
        <v>369.51</v>
      </c>
      <c r="E109" s="11">
        <f>F109</f>
        <v>368.52</v>
      </c>
      <c r="F109" s="11">
        <f>K109+N109+Q109+T109+W109+Z109+AC109+AF109+AI109+AL109+AO109+AQ109</f>
        <v>368.52</v>
      </c>
      <c r="G109" s="11"/>
      <c r="H109" s="11"/>
      <c r="I109" s="11">
        <f>I115+I121</f>
        <v>369.51</v>
      </c>
      <c r="J109" s="11">
        <f t="shared" ref="J109:AQ110" si="93">J115+J121</f>
        <v>0</v>
      </c>
      <c r="K109" s="11">
        <f t="shared" si="93"/>
        <v>368.52</v>
      </c>
      <c r="L109" s="11">
        <f t="shared" si="93"/>
        <v>360.74</v>
      </c>
      <c r="M109" s="11">
        <f t="shared" si="93"/>
        <v>0</v>
      </c>
      <c r="N109" s="11">
        <f t="shared" si="93"/>
        <v>0</v>
      </c>
      <c r="O109" s="11">
        <f t="shared" si="93"/>
        <v>360.74</v>
      </c>
      <c r="P109" s="11">
        <f t="shared" si="93"/>
        <v>0</v>
      </c>
      <c r="Q109" s="11">
        <f t="shared" si="93"/>
        <v>0</v>
      </c>
      <c r="R109" s="11">
        <f t="shared" si="93"/>
        <v>360.74</v>
      </c>
      <c r="S109" s="11">
        <f t="shared" si="93"/>
        <v>0</v>
      </c>
      <c r="T109" s="11">
        <f t="shared" si="93"/>
        <v>0</v>
      </c>
      <c r="U109" s="11">
        <f t="shared" si="93"/>
        <v>360.74</v>
      </c>
      <c r="V109" s="11">
        <f t="shared" si="93"/>
        <v>0</v>
      </c>
      <c r="W109" s="11">
        <f t="shared" si="93"/>
        <v>0</v>
      </c>
      <c r="X109" s="11">
        <f t="shared" si="93"/>
        <v>360.74</v>
      </c>
      <c r="Y109" s="11">
        <f t="shared" si="93"/>
        <v>0</v>
      </c>
      <c r="Z109" s="11">
        <f t="shared" si="93"/>
        <v>0</v>
      </c>
      <c r="AA109" s="11">
        <f t="shared" si="93"/>
        <v>8540.84</v>
      </c>
      <c r="AB109" s="11">
        <f t="shared" si="93"/>
        <v>0</v>
      </c>
      <c r="AC109" s="11">
        <f t="shared" si="93"/>
        <v>0</v>
      </c>
      <c r="AD109" s="11">
        <f t="shared" si="93"/>
        <v>1592.86</v>
      </c>
      <c r="AE109" s="11">
        <f t="shared" si="93"/>
        <v>0</v>
      </c>
      <c r="AF109" s="11">
        <f t="shared" si="93"/>
        <v>0</v>
      </c>
      <c r="AG109" s="11">
        <f t="shared" si="93"/>
        <v>8465.7199999999993</v>
      </c>
      <c r="AH109" s="11">
        <f t="shared" si="93"/>
        <v>0</v>
      </c>
      <c r="AI109" s="11">
        <f t="shared" si="93"/>
        <v>0</v>
      </c>
      <c r="AJ109" s="11">
        <f t="shared" si="93"/>
        <v>360.74</v>
      </c>
      <c r="AK109" s="11">
        <f t="shared" si="93"/>
        <v>0</v>
      </c>
      <c r="AL109" s="11">
        <f t="shared" si="93"/>
        <v>0</v>
      </c>
      <c r="AM109" s="11">
        <f t="shared" si="93"/>
        <v>360.74</v>
      </c>
      <c r="AN109" s="11">
        <f t="shared" si="93"/>
        <v>0</v>
      </c>
      <c r="AO109" s="11">
        <f t="shared" si="93"/>
        <v>0</v>
      </c>
      <c r="AP109" s="11">
        <f t="shared" si="93"/>
        <v>2008.74</v>
      </c>
      <c r="AQ109" s="11">
        <f t="shared" si="93"/>
        <v>0</v>
      </c>
      <c r="AR109" s="86"/>
    </row>
    <row r="110" spans="1:44" s="22" customFormat="1" x14ac:dyDescent="0.25">
      <c r="A110" s="17" t="s">
        <v>31</v>
      </c>
      <c r="B110" s="18"/>
      <c r="C110" s="18">
        <f t="shared" si="89"/>
        <v>5713.7</v>
      </c>
      <c r="D110" s="18">
        <f>I110</f>
        <v>0</v>
      </c>
      <c r="E110" s="18"/>
      <c r="F110" s="18"/>
      <c r="G110" s="18"/>
      <c r="H110" s="18"/>
      <c r="I110" s="11">
        <f t="shared" si="90"/>
        <v>0</v>
      </c>
      <c r="J110" s="11">
        <f t="shared" si="90"/>
        <v>0</v>
      </c>
      <c r="K110" s="11">
        <f t="shared" si="90"/>
        <v>0</v>
      </c>
      <c r="L110" s="11">
        <f t="shared" si="90"/>
        <v>0</v>
      </c>
      <c r="M110" s="11">
        <f t="shared" si="90"/>
        <v>0</v>
      </c>
      <c r="N110" s="11">
        <f t="shared" si="90"/>
        <v>0</v>
      </c>
      <c r="O110" s="11">
        <f t="shared" si="90"/>
        <v>0</v>
      </c>
      <c r="P110" s="11">
        <f t="shared" si="90"/>
        <v>0</v>
      </c>
      <c r="Q110" s="11">
        <f t="shared" si="90"/>
        <v>0</v>
      </c>
      <c r="R110" s="11">
        <f t="shared" si="90"/>
        <v>0</v>
      </c>
      <c r="S110" s="11">
        <f t="shared" si="90"/>
        <v>0</v>
      </c>
      <c r="T110" s="11">
        <f t="shared" si="90"/>
        <v>0</v>
      </c>
      <c r="U110" s="11">
        <f t="shared" si="90"/>
        <v>0</v>
      </c>
      <c r="V110" s="11">
        <f t="shared" si="90"/>
        <v>0</v>
      </c>
      <c r="W110" s="11">
        <f t="shared" si="90"/>
        <v>0</v>
      </c>
      <c r="X110" s="11">
        <f t="shared" si="90"/>
        <v>0</v>
      </c>
      <c r="Y110" s="11">
        <f t="shared" si="93"/>
        <v>0</v>
      </c>
      <c r="Z110" s="11">
        <f t="shared" si="93"/>
        <v>0</v>
      </c>
      <c r="AA110" s="11">
        <f t="shared" si="93"/>
        <v>0</v>
      </c>
      <c r="AB110" s="11">
        <f t="shared" si="93"/>
        <v>0</v>
      </c>
      <c r="AC110" s="11">
        <f t="shared" si="93"/>
        <v>0</v>
      </c>
      <c r="AD110" s="11">
        <f t="shared" si="93"/>
        <v>1130.92</v>
      </c>
      <c r="AE110" s="11">
        <f t="shared" si="93"/>
        <v>0</v>
      </c>
      <c r="AF110" s="11">
        <f t="shared" si="93"/>
        <v>0</v>
      </c>
      <c r="AG110" s="11">
        <f t="shared" si="93"/>
        <v>4582.78</v>
      </c>
      <c r="AH110" s="11">
        <f t="shared" si="93"/>
        <v>0</v>
      </c>
      <c r="AI110" s="11">
        <f t="shared" si="93"/>
        <v>0</v>
      </c>
      <c r="AJ110" s="11">
        <f t="shared" si="93"/>
        <v>0</v>
      </c>
      <c r="AK110" s="11">
        <f t="shared" si="93"/>
        <v>0</v>
      </c>
      <c r="AL110" s="11">
        <f t="shared" si="93"/>
        <v>0</v>
      </c>
      <c r="AM110" s="11">
        <f t="shared" si="93"/>
        <v>0</v>
      </c>
      <c r="AN110" s="11">
        <f t="shared" si="93"/>
        <v>0</v>
      </c>
      <c r="AO110" s="11">
        <f t="shared" si="93"/>
        <v>0</v>
      </c>
      <c r="AP110" s="11">
        <f t="shared" si="93"/>
        <v>0</v>
      </c>
      <c r="AQ110" s="11">
        <f t="shared" si="93"/>
        <v>0</v>
      </c>
      <c r="AR110" s="86"/>
    </row>
    <row r="111" spans="1:44" s="6" customFormat="1" x14ac:dyDescent="0.25">
      <c r="A111" s="14" t="s">
        <v>26</v>
      </c>
      <c r="B111" s="11">
        <v>0</v>
      </c>
      <c r="C111" s="11"/>
      <c r="D111" s="11"/>
      <c r="E111" s="11"/>
      <c r="F111" s="11"/>
      <c r="G111" s="11"/>
      <c r="H111" s="11"/>
      <c r="I111" s="11"/>
      <c r="J111" s="12"/>
      <c r="K111" s="57"/>
      <c r="L111" s="11"/>
      <c r="M111" s="13"/>
      <c r="N111" s="13"/>
      <c r="O111" s="11"/>
      <c r="P111" s="13"/>
      <c r="Q111" s="13"/>
      <c r="R111" s="11"/>
      <c r="S111" s="13"/>
      <c r="T111" s="13"/>
      <c r="U111" s="11"/>
      <c r="V111" s="13"/>
      <c r="W111" s="13"/>
      <c r="X111" s="11"/>
      <c r="Y111" s="13"/>
      <c r="Z111" s="13"/>
      <c r="AA111" s="11"/>
      <c r="AB111" s="13"/>
      <c r="AC111" s="13"/>
      <c r="AD111" s="11"/>
      <c r="AE111" s="13"/>
      <c r="AF111" s="13"/>
      <c r="AG111" s="11"/>
      <c r="AH111" s="13"/>
      <c r="AI111" s="13"/>
      <c r="AJ111" s="11"/>
      <c r="AK111" s="13"/>
      <c r="AL111" s="13"/>
      <c r="AM111" s="11"/>
      <c r="AN111" s="13"/>
      <c r="AO111" s="13"/>
      <c r="AP111" s="11"/>
      <c r="AQ111" s="57"/>
      <c r="AR111" s="87"/>
    </row>
    <row r="112" spans="1:44" s="6" customFormat="1" ht="92.25" customHeight="1" x14ac:dyDescent="0.25">
      <c r="A112" s="27" t="s">
        <v>57</v>
      </c>
      <c r="B112" s="28">
        <f>B113+B114+B115+B117</f>
        <v>5662.4</v>
      </c>
      <c r="C112" s="28">
        <f>C113+C114+C115+C117</f>
        <v>23105.000000000004</v>
      </c>
      <c r="D112" s="28">
        <f>D113+D114+D115+D117</f>
        <v>0</v>
      </c>
      <c r="E112" s="28">
        <f t="shared" ref="E112" si="94">E113+E114+E115+E117</f>
        <v>0</v>
      </c>
      <c r="F112" s="28">
        <f>F113+F114+F115+F117</f>
        <v>0</v>
      </c>
      <c r="G112" s="28">
        <f>F112/C112*100</f>
        <v>0</v>
      </c>
      <c r="H112" s="28" t="e">
        <f>F112/D112*100</f>
        <v>#DIV/0!</v>
      </c>
      <c r="I112" s="28">
        <f>I113+I114+I115+I117</f>
        <v>0</v>
      </c>
      <c r="J112" s="28">
        <f t="shared" ref="J112:AQ112" si="95">J113+J114+J115+J117</f>
        <v>0</v>
      </c>
      <c r="K112" s="28">
        <f t="shared" si="95"/>
        <v>0</v>
      </c>
      <c r="L112" s="28">
        <f t="shared" si="95"/>
        <v>0</v>
      </c>
      <c r="M112" s="28">
        <f t="shared" si="95"/>
        <v>0</v>
      </c>
      <c r="N112" s="28">
        <f t="shared" si="95"/>
        <v>0</v>
      </c>
      <c r="O112" s="28">
        <f t="shared" si="95"/>
        <v>0</v>
      </c>
      <c r="P112" s="28">
        <f t="shared" si="95"/>
        <v>0</v>
      </c>
      <c r="Q112" s="28">
        <f t="shared" si="95"/>
        <v>0</v>
      </c>
      <c r="R112" s="28">
        <f t="shared" si="95"/>
        <v>0</v>
      </c>
      <c r="S112" s="28">
        <f t="shared" si="95"/>
        <v>0</v>
      </c>
      <c r="T112" s="28">
        <f t="shared" si="95"/>
        <v>0</v>
      </c>
      <c r="U112" s="28">
        <f t="shared" si="95"/>
        <v>0</v>
      </c>
      <c r="V112" s="28">
        <f t="shared" si="95"/>
        <v>0</v>
      </c>
      <c r="W112" s="28">
        <f t="shared" si="95"/>
        <v>0</v>
      </c>
      <c r="X112" s="28">
        <f t="shared" si="95"/>
        <v>0</v>
      </c>
      <c r="Y112" s="28">
        <f t="shared" si="95"/>
        <v>0</v>
      </c>
      <c r="Z112" s="28">
        <f t="shared" si="95"/>
        <v>0</v>
      </c>
      <c r="AA112" s="28">
        <f t="shared" si="95"/>
        <v>8180.1</v>
      </c>
      <c r="AB112" s="28">
        <f t="shared" si="95"/>
        <v>0</v>
      </c>
      <c r="AC112" s="28">
        <f t="shared" si="95"/>
        <v>0</v>
      </c>
      <c r="AD112" s="28">
        <f t="shared" si="95"/>
        <v>2363.04</v>
      </c>
      <c r="AE112" s="28">
        <f t="shared" si="95"/>
        <v>0</v>
      </c>
      <c r="AF112" s="28">
        <f t="shared" si="95"/>
        <v>0</v>
      </c>
      <c r="AG112" s="28">
        <f t="shared" si="95"/>
        <v>12561.86</v>
      </c>
      <c r="AH112" s="28">
        <f t="shared" si="95"/>
        <v>0</v>
      </c>
      <c r="AI112" s="28">
        <f t="shared" si="95"/>
        <v>0</v>
      </c>
      <c r="AJ112" s="28">
        <f t="shared" si="95"/>
        <v>0</v>
      </c>
      <c r="AK112" s="28">
        <f t="shared" si="95"/>
        <v>0</v>
      </c>
      <c r="AL112" s="28">
        <f t="shared" si="95"/>
        <v>0</v>
      </c>
      <c r="AM112" s="28">
        <f t="shared" si="95"/>
        <v>0</v>
      </c>
      <c r="AN112" s="28">
        <f t="shared" si="95"/>
        <v>0</v>
      </c>
      <c r="AO112" s="28">
        <f t="shared" si="95"/>
        <v>0</v>
      </c>
      <c r="AP112" s="28">
        <f t="shared" si="95"/>
        <v>0</v>
      </c>
      <c r="AQ112" s="28">
        <f t="shared" si="95"/>
        <v>0</v>
      </c>
      <c r="AR112" s="82" t="s">
        <v>71</v>
      </c>
    </row>
    <row r="113" spans="1:44" s="6" customFormat="1" x14ac:dyDescent="0.25">
      <c r="A113" s="14" t="s">
        <v>16</v>
      </c>
      <c r="B113" s="11">
        <v>0</v>
      </c>
      <c r="C113" s="11"/>
      <c r="D113" s="11"/>
      <c r="E113" s="11"/>
      <c r="F113" s="11"/>
      <c r="G113" s="11"/>
      <c r="H113" s="11"/>
      <c r="I113" s="11"/>
      <c r="J113" s="42"/>
      <c r="K113" s="60"/>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57"/>
      <c r="AR113" s="83"/>
    </row>
    <row r="114" spans="1:44" s="6" customFormat="1" x14ac:dyDescent="0.25">
      <c r="A114" s="14" t="s">
        <v>32</v>
      </c>
      <c r="B114" s="11">
        <v>0</v>
      </c>
      <c r="C114" s="11">
        <f>I114+L114+O114+R114+U114+X114+AA114+AD114+AG114+AJ114+AM114+AP114</f>
        <v>5713.7</v>
      </c>
      <c r="D114" s="11">
        <f>I114</f>
        <v>0</v>
      </c>
      <c r="E114" s="11">
        <f>F114</f>
        <v>0</v>
      </c>
      <c r="F114" s="11">
        <f>K114+N114+Q114+T114+W114+Z114+AC114+AF114+AI114+AL114+AO114+AQ114</f>
        <v>0</v>
      </c>
      <c r="G114" s="11">
        <f>F114/C114*100</f>
        <v>0</v>
      </c>
      <c r="H114" s="11" t="e">
        <f>F114/D114*100</f>
        <v>#DIV/0!</v>
      </c>
      <c r="I114" s="11"/>
      <c r="J114" s="43"/>
      <c r="K114" s="61"/>
      <c r="L114" s="37"/>
      <c r="M114" s="37"/>
      <c r="N114" s="37"/>
      <c r="O114" s="37"/>
      <c r="P114" s="37"/>
      <c r="Q114" s="37"/>
      <c r="R114" s="37"/>
      <c r="S114" s="37"/>
      <c r="T114" s="37"/>
      <c r="U114" s="37"/>
      <c r="V114" s="37"/>
      <c r="W114" s="37"/>
      <c r="X114" s="37"/>
      <c r="Y114" s="37"/>
      <c r="Z114" s="37"/>
      <c r="AA114" s="37"/>
      <c r="AB114" s="37"/>
      <c r="AC114" s="37"/>
      <c r="AD114" s="37">
        <v>1130.92</v>
      </c>
      <c r="AE114" s="37"/>
      <c r="AF114" s="37"/>
      <c r="AG114" s="37">
        <v>4582.78</v>
      </c>
      <c r="AH114" s="37"/>
      <c r="AI114" s="37"/>
      <c r="AJ114" s="37"/>
      <c r="AK114" s="37"/>
      <c r="AL114" s="37"/>
      <c r="AM114" s="37"/>
      <c r="AN114" s="37"/>
      <c r="AO114" s="37"/>
      <c r="AP114" s="37"/>
      <c r="AQ114" s="57"/>
      <c r="AR114" s="83"/>
    </row>
    <row r="115" spans="1:44" s="6" customFormat="1" x14ac:dyDescent="0.25">
      <c r="A115" s="14" t="s">
        <v>15</v>
      </c>
      <c r="B115" s="11">
        <v>5662.4</v>
      </c>
      <c r="C115" s="11">
        <f t="shared" ref="C115:C116" si="96">I115+L115+O115+R115+U115+X115+AA115+AD115+AG115+AJ115+AM115+AP115</f>
        <v>17391.300000000003</v>
      </c>
      <c r="D115" s="11">
        <f t="shared" ref="D115:D116" si="97">I115</f>
        <v>0</v>
      </c>
      <c r="E115" s="11">
        <f t="shared" ref="E115:E116" si="98">F115</f>
        <v>0</v>
      </c>
      <c r="F115" s="11">
        <f t="shared" ref="F115:F116" si="99">K115+N115+Q115+T115+W115+Z115+AC115+AF115+AI115+AL115+AO115+AQ115</f>
        <v>0</v>
      </c>
      <c r="G115" s="11">
        <f t="shared" ref="G115:G116" si="100">F115/C115*100</f>
        <v>0</v>
      </c>
      <c r="H115" s="11" t="e">
        <f t="shared" ref="H115:H116" si="101">F115/D115*100</f>
        <v>#DIV/0!</v>
      </c>
      <c r="I115" s="11"/>
      <c r="J115" s="43"/>
      <c r="K115" s="61"/>
      <c r="L115" s="37"/>
      <c r="M115" s="37"/>
      <c r="N115" s="37"/>
      <c r="O115" s="37"/>
      <c r="P115" s="37"/>
      <c r="Q115" s="37"/>
      <c r="R115" s="37"/>
      <c r="S115" s="37"/>
      <c r="T115" s="37"/>
      <c r="U115" s="37"/>
      <c r="V115" s="37"/>
      <c r="W115" s="37"/>
      <c r="X115" s="37"/>
      <c r="Y115" s="37"/>
      <c r="Z115" s="37"/>
      <c r="AA115" s="37">
        <f>4620.2+3559.9</f>
        <v>8180.1</v>
      </c>
      <c r="AB115" s="37"/>
      <c r="AC115" s="37"/>
      <c r="AD115" s="37">
        <v>1232.1199999999999</v>
      </c>
      <c r="AE115" s="37"/>
      <c r="AF115" s="37"/>
      <c r="AG115" s="37">
        <f>3396.3+4582.78</f>
        <v>7979.08</v>
      </c>
      <c r="AH115" s="37"/>
      <c r="AI115" s="37"/>
      <c r="AJ115" s="37"/>
      <c r="AK115" s="37"/>
      <c r="AL115" s="37"/>
      <c r="AM115" s="37"/>
      <c r="AN115" s="37"/>
      <c r="AO115" s="37"/>
      <c r="AP115" s="37"/>
      <c r="AQ115" s="57"/>
      <c r="AR115" s="83"/>
    </row>
    <row r="116" spans="1:44" s="22" customFormat="1" x14ac:dyDescent="0.25">
      <c r="A116" s="17" t="s">
        <v>31</v>
      </c>
      <c r="B116" s="18"/>
      <c r="C116" s="18">
        <f t="shared" si="96"/>
        <v>5713.7</v>
      </c>
      <c r="D116" s="11">
        <f t="shared" si="97"/>
        <v>0</v>
      </c>
      <c r="E116" s="11">
        <f t="shared" si="98"/>
        <v>0</v>
      </c>
      <c r="F116" s="11">
        <f t="shared" si="99"/>
        <v>0</v>
      </c>
      <c r="G116" s="11">
        <f t="shared" si="100"/>
        <v>0</v>
      </c>
      <c r="H116" s="11" t="e">
        <f t="shared" si="101"/>
        <v>#DIV/0!</v>
      </c>
      <c r="I116" s="19"/>
      <c r="J116" s="44"/>
      <c r="K116" s="62"/>
      <c r="L116" s="45"/>
      <c r="M116" s="45"/>
      <c r="N116" s="45"/>
      <c r="O116" s="45"/>
      <c r="P116" s="45"/>
      <c r="Q116" s="45"/>
      <c r="R116" s="45"/>
      <c r="S116" s="45"/>
      <c r="T116" s="45"/>
      <c r="U116" s="45"/>
      <c r="V116" s="45"/>
      <c r="W116" s="45"/>
      <c r="X116" s="45"/>
      <c r="Y116" s="45"/>
      <c r="Z116" s="45"/>
      <c r="AA116" s="45"/>
      <c r="AB116" s="45"/>
      <c r="AC116" s="45"/>
      <c r="AD116" s="45">
        <v>1130.92</v>
      </c>
      <c r="AE116" s="45"/>
      <c r="AF116" s="45"/>
      <c r="AG116" s="45">
        <v>4582.78</v>
      </c>
      <c r="AH116" s="45"/>
      <c r="AI116" s="45"/>
      <c r="AJ116" s="45"/>
      <c r="AK116" s="45"/>
      <c r="AL116" s="45"/>
      <c r="AM116" s="45"/>
      <c r="AN116" s="45"/>
      <c r="AO116" s="45"/>
      <c r="AP116" s="45"/>
      <c r="AQ116" s="58"/>
      <c r="AR116" s="83"/>
    </row>
    <row r="117" spans="1:44" s="6" customFormat="1" x14ac:dyDescent="0.25">
      <c r="A117" s="14" t="s">
        <v>26</v>
      </c>
      <c r="B117" s="11">
        <v>0</v>
      </c>
      <c r="C117" s="11"/>
      <c r="D117" s="11"/>
      <c r="E117" s="11"/>
      <c r="F117" s="11"/>
      <c r="G117" s="11"/>
      <c r="H117" s="11"/>
      <c r="I117" s="11"/>
      <c r="J117" s="42"/>
      <c r="K117" s="60"/>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57"/>
      <c r="AR117" s="84"/>
    </row>
    <row r="118" spans="1:44" s="6" customFormat="1" ht="69" customHeight="1" x14ac:dyDescent="0.25">
      <c r="A118" s="27" t="s">
        <v>58</v>
      </c>
      <c r="B118" s="28">
        <f>B119+B120+B121+B123</f>
        <v>5662.4</v>
      </c>
      <c r="C118" s="28">
        <f t="shared" ref="C118:AQ118" si="102">C119+C120+C121+C123</f>
        <v>6111.5499999999993</v>
      </c>
      <c r="D118" s="28">
        <f t="shared" si="102"/>
        <v>369.51</v>
      </c>
      <c r="E118" s="28">
        <f t="shared" si="102"/>
        <v>368.52</v>
      </c>
      <c r="F118" s="28">
        <f t="shared" si="102"/>
        <v>368.52</v>
      </c>
      <c r="G118" s="28">
        <f>F118/C118*100</f>
        <v>6.0298942166880742</v>
      </c>
      <c r="H118" s="28">
        <f>F118/D118*100</f>
        <v>99.732077616302675</v>
      </c>
      <c r="I118" s="28">
        <f t="shared" si="102"/>
        <v>369.51</v>
      </c>
      <c r="J118" s="28">
        <f t="shared" si="102"/>
        <v>0</v>
      </c>
      <c r="K118" s="28">
        <f t="shared" si="102"/>
        <v>368.52</v>
      </c>
      <c r="L118" s="28">
        <f t="shared" si="102"/>
        <v>360.74</v>
      </c>
      <c r="M118" s="28">
        <f t="shared" si="102"/>
        <v>0</v>
      </c>
      <c r="N118" s="28">
        <f t="shared" si="102"/>
        <v>0</v>
      </c>
      <c r="O118" s="28">
        <f t="shared" si="102"/>
        <v>360.74</v>
      </c>
      <c r="P118" s="28">
        <f t="shared" si="102"/>
        <v>0</v>
      </c>
      <c r="Q118" s="28">
        <f t="shared" si="102"/>
        <v>0</v>
      </c>
      <c r="R118" s="28">
        <f t="shared" si="102"/>
        <v>360.74</v>
      </c>
      <c r="S118" s="28">
        <f t="shared" si="102"/>
        <v>0</v>
      </c>
      <c r="T118" s="28">
        <f t="shared" si="102"/>
        <v>0</v>
      </c>
      <c r="U118" s="28">
        <f t="shared" si="102"/>
        <v>360.74</v>
      </c>
      <c r="V118" s="28">
        <f t="shared" si="102"/>
        <v>0</v>
      </c>
      <c r="W118" s="28">
        <f t="shared" si="102"/>
        <v>0</v>
      </c>
      <c r="X118" s="28">
        <f t="shared" si="102"/>
        <v>360.74</v>
      </c>
      <c r="Y118" s="28">
        <f t="shared" si="102"/>
        <v>0</v>
      </c>
      <c r="Z118" s="28">
        <f t="shared" si="102"/>
        <v>0</v>
      </c>
      <c r="AA118" s="28">
        <f t="shared" si="102"/>
        <v>360.74</v>
      </c>
      <c r="AB118" s="28">
        <f t="shared" si="102"/>
        <v>0</v>
      </c>
      <c r="AC118" s="28">
        <f t="shared" si="102"/>
        <v>0</v>
      </c>
      <c r="AD118" s="28">
        <f t="shared" si="102"/>
        <v>360.74</v>
      </c>
      <c r="AE118" s="28">
        <f t="shared" si="102"/>
        <v>0</v>
      </c>
      <c r="AF118" s="28">
        <f t="shared" si="102"/>
        <v>0</v>
      </c>
      <c r="AG118" s="28">
        <f t="shared" si="102"/>
        <v>486.64</v>
      </c>
      <c r="AH118" s="28">
        <f t="shared" si="102"/>
        <v>0</v>
      </c>
      <c r="AI118" s="28">
        <f t="shared" si="102"/>
        <v>0</v>
      </c>
      <c r="AJ118" s="28">
        <f t="shared" si="102"/>
        <v>360.74</v>
      </c>
      <c r="AK118" s="28">
        <f t="shared" si="102"/>
        <v>0</v>
      </c>
      <c r="AL118" s="28">
        <f t="shared" si="102"/>
        <v>0</v>
      </c>
      <c r="AM118" s="28">
        <f t="shared" si="102"/>
        <v>360.74</v>
      </c>
      <c r="AN118" s="28">
        <f t="shared" si="102"/>
        <v>0</v>
      </c>
      <c r="AO118" s="28">
        <f t="shared" si="102"/>
        <v>0</v>
      </c>
      <c r="AP118" s="28">
        <f t="shared" si="102"/>
        <v>2008.74</v>
      </c>
      <c r="AQ118" s="28">
        <f t="shared" si="102"/>
        <v>0</v>
      </c>
      <c r="AR118" s="85"/>
    </row>
    <row r="119" spans="1:44" s="6" customFormat="1" x14ac:dyDescent="0.25">
      <c r="A119" s="14" t="s">
        <v>16</v>
      </c>
      <c r="B119" s="11">
        <v>0</v>
      </c>
      <c r="C119" s="11"/>
      <c r="D119" s="11"/>
      <c r="E119" s="11"/>
      <c r="F119" s="11"/>
      <c r="G119" s="11"/>
      <c r="H119" s="11"/>
      <c r="I119" s="11"/>
      <c r="J119" s="12"/>
      <c r="K119" s="57"/>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57"/>
      <c r="AR119" s="86"/>
    </row>
    <row r="120" spans="1:44" s="6" customFormat="1" x14ac:dyDescent="0.25">
      <c r="A120" s="14" t="s">
        <v>32</v>
      </c>
      <c r="B120" s="11">
        <v>0</v>
      </c>
      <c r="C120" s="11"/>
      <c r="D120" s="11"/>
      <c r="E120" s="11"/>
      <c r="F120" s="11"/>
      <c r="G120" s="11"/>
      <c r="H120" s="11"/>
      <c r="I120" s="11"/>
      <c r="J120" s="12"/>
      <c r="K120" s="57"/>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57"/>
      <c r="AR120" s="86"/>
    </row>
    <row r="121" spans="1:44" s="6" customFormat="1" x14ac:dyDescent="0.25">
      <c r="A121" s="14" t="s">
        <v>15</v>
      </c>
      <c r="B121" s="11">
        <v>5662.4</v>
      </c>
      <c r="C121" s="11">
        <f t="shared" ref="C121" si="103">I121+L121+O121+R121+U121+X121+AA121+AD121+AG121+AJ121+AM121+AP121</f>
        <v>6111.5499999999993</v>
      </c>
      <c r="D121" s="11">
        <f>I121</f>
        <v>369.51</v>
      </c>
      <c r="E121" s="11">
        <f>F121</f>
        <v>368.52</v>
      </c>
      <c r="F121" s="11">
        <f>K121+N121+Q121+T121+W121+Z121+AC121+AF121+AI121+AL121+AO121+AQ121</f>
        <v>368.52</v>
      </c>
      <c r="G121" s="11">
        <f>F121/C121*100</f>
        <v>6.0298942166880742</v>
      </c>
      <c r="H121" s="11">
        <f>G121/D121*100</f>
        <v>1.6318622545230372</v>
      </c>
      <c r="I121" s="11">
        <v>369.51</v>
      </c>
      <c r="J121" s="46"/>
      <c r="K121" s="59">
        <v>368.52</v>
      </c>
      <c r="L121" s="33">
        <v>360.74</v>
      </c>
      <c r="M121" s="33"/>
      <c r="N121" s="33"/>
      <c r="O121" s="33">
        <v>360.74</v>
      </c>
      <c r="P121" s="33"/>
      <c r="Q121" s="33"/>
      <c r="R121" s="33">
        <v>360.74</v>
      </c>
      <c r="S121" s="33"/>
      <c r="T121" s="33"/>
      <c r="U121" s="33">
        <v>360.74</v>
      </c>
      <c r="V121" s="33"/>
      <c r="W121" s="33"/>
      <c r="X121" s="33">
        <v>360.74</v>
      </c>
      <c r="Y121" s="33"/>
      <c r="Z121" s="33"/>
      <c r="AA121" s="33">
        <v>360.74</v>
      </c>
      <c r="AB121" s="33"/>
      <c r="AC121" s="33"/>
      <c r="AD121" s="33">
        <v>360.74</v>
      </c>
      <c r="AE121" s="33"/>
      <c r="AF121" s="33"/>
      <c r="AG121" s="33">
        <v>486.64</v>
      </c>
      <c r="AH121" s="33"/>
      <c r="AI121" s="33"/>
      <c r="AJ121" s="33">
        <v>360.74</v>
      </c>
      <c r="AK121" s="33"/>
      <c r="AL121" s="33"/>
      <c r="AM121" s="33">
        <v>360.74</v>
      </c>
      <c r="AN121" s="33"/>
      <c r="AO121" s="33"/>
      <c r="AP121" s="33">
        <v>2008.74</v>
      </c>
      <c r="AQ121" s="57"/>
      <c r="AR121" s="86"/>
    </row>
    <row r="122" spans="1:44" s="22" customFormat="1" ht="15" x14ac:dyDescent="0.25">
      <c r="A122" s="17" t="s">
        <v>31</v>
      </c>
      <c r="B122" s="18"/>
      <c r="C122" s="18"/>
      <c r="D122" s="18"/>
      <c r="E122" s="18"/>
      <c r="F122" s="18"/>
      <c r="G122" s="18"/>
      <c r="H122" s="18"/>
      <c r="I122" s="19"/>
      <c r="J122" s="20"/>
      <c r="K122" s="58"/>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58"/>
      <c r="AR122" s="86"/>
    </row>
    <row r="123" spans="1:44" s="6" customFormat="1" x14ac:dyDescent="0.25">
      <c r="A123" s="14" t="s">
        <v>26</v>
      </c>
      <c r="B123" s="11">
        <v>0</v>
      </c>
      <c r="C123" s="11"/>
      <c r="D123" s="11"/>
      <c r="E123" s="11"/>
      <c r="F123" s="11"/>
      <c r="G123" s="11"/>
      <c r="H123" s="11"/>
      <c r="I123" s="11"/>
      <c r="J123" s="12"/>
      <c r="K123" s="57"/>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57"/>
      <c r="AR123" s="87"/>
    </row>
    <row r="124" spans="1:44" x14ac:dyDescent="0.25">
      <c r="A124" s="23" t="s">
        <v>59</v>
      </c>
      <c r="B124" s="11">
        <f t="shared" ref="B124:B129" si="104">B21+B57+B69</f>
        <v>189192.5</v>
      </c>
      <c r="C124" s="47">
        <f>C125+C126+C127+C129</f>
        <v>29216.550000000003</v>
      </c>
      <c r="D124" s="47">
        <f t="shared" ref="D124:H124" si="105">D125+D126+D127+D129</f>
        <v>369.51</v>
      </c>
      <c r="E124" s="47">
        <f t="shared" si="105"/>
        <v>368.52</v>
      </c>
      <c r="F124" s="47">
        <f t="shared" si="105"/>
        <v>368.52</v>
      </c>
      <c r="G124" s="47">
        <f t="shared" si="105"/>
        <v>0</v>
      </c>
      <c r="H124" s="47">
        <f t="shared" si="105"/>
        <v>0</v>
      </c>
      <c r="I124" s="47">
        <f t="shared" ref="I124:AQ124" si="106">I125+I126+I127+I129</f>
        <v>369.51</v>
      </c>
      <c r="J124" s="47">
        <f t="shared" si="106"/>
        <v>0</v>
      </c>
      <c r="K124" s="47">
        <f t="shared" si="106"/>
        <v>368.52</v>
      </c>
      <c r="L124" s="47">
        <f t="shared" si="106"/>
        <v>360.74</v>
      </c>
      <c r="M124" s="47">
        <f t="shared" si="106"/>
        <v>0</v>
      </c>
      <c r="N124" s="47">
        <f t="shared" si="106"/>
        <v>0</v>
      </c>
      <c r="O124" s="47">
        <f t="shared" si="106"/>
        <v>360.74</v>
      </c>
      <c r="P124" s="47">
        <f t="shared" si="106"/>
        <v>0</v>
      </c>
      <c r="Q124" s="47">
        <f t="shared" si="106"/>
        <v>0</v>
      </c>
      <c r="R124" s="47">
        <f t="shared" si="106"/>
        <v>360.74</v>
      </c>
      <c r="S124" s="47">
        <f t="shared" si="106"/>
        <v>0</v>
      </c>
      <c r="T124" s="47">
        <f t="shared" si="106"/>
        <v>0</v>
      </c>
      <c r="U124" s="47">
        <f t="shared" si="106"/>
        <v>360.74</v>
      </c>
      <c r="V124" s="47">
        <f t="shared" si="106"/>
        <v>0</v>
      </c>
      <c r="W124" s="47">
        <f t="shared" si="106"/>
        <v>0</v>
      </c>
      <c r="X124" s="47">
        <f t="shared" si="106"/>
        <v>360.74</v>
      </c>
      <c r="Y124" s="47">
        <f t="shared" si="106"/>
        <v>0</v>
      </c>
      <c r="Z124" s="47">
        <f t="shared" si="106"/>
        <v>0</v>
      </c>
      <c r="AA124" s="47">
        <f t="shared" si="106"/>
        <v>8540.84</v>
      </c>
      <c r="AB124" s="47">
        <f t="shared" si="106"/>
        <v>0</v>
      </c>
      <c r="AC124" s="47">
        <f t="shared" si="106"/>
        <v>0</v>
      </c>
      <c r="AD124" s="47">
        <f t="shared" si="106"/>
        <v>2723.7799999999997</v>
      </c>
      <c r="AE124" s="47">
        <f t="shared" si="106"/>
        <v>0</v>
      </c>
      <c r="AF124" s="47">
        <f t="shared" si="106"/>
        <v>0</v>
      </c>
      <c r="AG124" s="47">
        <f t="shared" si="106"/>
        <v>13048.5</v>
      </c>
      <c r="AH124" s="47">
        <f t="shared" si="106"/>
        <v>0</v>
      </c>
      <c r="AI124" s="47">
        <f t="shared" si="106"/>
        <v>0</v>
      </c>
      <c r="AJ124" s="47">
        <f t="shared" si="106"/>
        <v>360.74</v>
      </c>
      <c r="AK124" s="47">
        <f t="shared" si="106"/>
        <v>0</v>
      </c>
      <c r="AL124" s="47">
        <f t="shared" si="106"/>
        <v>0</v>
      </c>
      <c r="AM124" s="47">
        <f t="shared" si="106"/>
        <v>360.74</v>
      </c>
      <c r="AN124" s="47">
        <f t="shared" si="106"/>
        <v>0</v>
      </c>
      <c r="AO124" s="47">
        <f t="shared" si="106"/>
        <v>0</v>
      </c>
      <c r="AP124" s="47">
        <f t="shared" si="106"/>
        <v>2008.74</v>
      </c>
      <c r="AQ124" s="47">
        <f t="shared" si="106"/>
        <v>0</v>
      </c>
      <c r="AR124" s="57"/>
    </row>
    <row r="125" spans="1:44" x14ac:dyDescent="0.25">
      <c r="A125" s="9" t="s">
        <v>16</v>
      </c>
      <c r="B125" s="11">
        <f t="shared" si="104"/>
        <v>0</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57"/>
    </row>
    <row r="126" spans="1:44" x14ac:dyDescent="0.25">
      <c r="A126" s="14" t="s">
        <v>32</v>
      </c>
      <c r="B126" s="11">
        <f t="shared" si="104"/>
        <v>54252.2</v>
      </c>
      <c r="C126" s="11">
        <f t="shared" ref="C126:C128" si="107">I126+L126+O126+R126+U126+X126+AA126+AD126+AG126+AJ126+AM126+AP126</f>
        <v>5713.7</v>
      </c>
      <c r="D126" s="11">
        <f t="shared" ref="D126:D128" si="108">I126</f>
        <v>0</v>
      </c>
      <c r="E126" s="11">
        <f t="shared" ref="E126:E128" si="109">F126</f>
        <v>0</v>
      </c>
      <c r="F126" s="11">
        <f t="shared" ref="F126:F128" si="110">K126+N126+Q126+T126+W126+Z126+AC126+AF126+AI126+AL126+AO126+AQ126</f>
        <v>0</v>
      </c>
      <c r="G126" s="11">
        <f t="shared" ref="G126:H128" si="111">G107</f>
        <v>0</v>
      </c>
      <c r="H126" s="11">
        <f t="shared" si="111"/>
        <v>0</v>
      </c>
      <c r="I126" s="11">
        <f t="shared" ref="I126:AE128" si="112">I108</f>
        <v>0</v>
      </c>
      <c r="J126" s="11">
        <f t="shared" si="112"/>
        <v>0</v>
      </c>
      <c r="K126" s="11">
        <f t="shared" si="112"/>
        <v>0</v>
      </c>
      <c r="L126" s="11">
        <f t="shared" si="112"/>
        <v>0</v>
      </c>
      <c r="M126" s="11">
        <f t="shared" si="112"/>
        <v>0</v>
      </c>
      <c r="N126" s="11">
        <f t="shared" si="112"/>
        <v>0</v>
      </c>
      <c r="O126" s="11">
        <f t="shared" si="112"/>
        <v>0</v>
      </c>
      <c r="P126" s="11">
        <f t="shared" si="112"/>
        <v>0</v>
      </c>
      <c r="Q126" s="11">
        <f t="shared" si="112"/>
        <v>0</v>
      </c>
      <c r="R126" s="11">
        <f t="shared" si="112"/>
        <v>0</v>
      </c>
      <c r="S126" s="11">
        <f t="shared" si="112"/>
        <v>0</v>
      </c>
      <c r="T126" s="11">
        <f t="shared" si="112"/>
        <v>0</v>
      </c>
      <c r="U126" s="11">
        <f t="shared" si="112"/>
        <v>0</v>
      </c>
      <c r="V126" s="11">
        <f t="shared" si="112"/>
        <v>0</v>
      </c>
      <c r="W126" s="11">
        <f t="shared" si="112"/>
        <v>0</v>
      </c>
      <c r="X126" s="11">
        <f t="shared" si="112"/>
        <v>0</v>
      </c>
      <c r="Y126" s="11">
        <f t="shared" si="112"/>
        <v>0</v>
      </c>
      <c r="Z126" s="11">
        <f t="shared" si="112"/>
        <v>0</v>
      </c>
      <c r="AA126" s="11">
        <f t="shared" si="112"/>
        <v>0</v>
      </c>
      <c r="AB126" s="11">
        <f t="shared" si="112"/>
        <v>0</v>
      </c>
      <c r="AC126" s="11">
        <f t="shared" si="112"/>
        <v>0</v>
      </c>
      <c r="AD126" s="11">
        <f t="shared" si="112"/>
        <v>1130.92</v>
      </c>
      <c r="AE126" s="11">
        <f t="shared" si="112"/>
        <v>0</v>
      </c>
      <c r="AF126" s="11">
        <f t="shared" ref="AF126" si="113">AF108</f>
        <v>0</v>
      </c>
      <c r="AG126" s="11">
        <f t="shared" ref="AG126:AP128" si="114">AG108</f>
        <v>4582.78</v>
      </c>
      <c r="AH126" s="11">
        <f t="shared" si="114"/>
        <v>0</v>
      </c>
      <c r="AI126" s="11">
        <f t="shared" si="114"/>
        <v>0</v>
      </c>
      <c r="AJ126" s="11">
        <f t="shared" si="114"/>
        <v>0</v>
      </c>
      <c r="AK126" s="11">
        <f t="shared" si="114"/>
        <v>0</v>
      </c>
      <c r="AL126" s="11">
        <f t="shared" si="114"/>
        <v>0</v>
      </c>
      <c r="AM126" s="11">
        <f t="shared" si="114"/>
        <v>0</v>
      </c>
      <c r="AN126" s="11">
        <f t="shared" si="114"/>
        <v>0</v>
      </c>
      <c r="AO126" s="11">
        <f t="shared" si="114"/>
        <v>0</v>
      </c>
      <c r="AP126" s="11">
        <f t="shared" si="114"/>
        <v>0</v>
      </c>
      <c r="AQ126" s="11">
        <f t="shared" ref="AQ126" si="115">AQ108</f>
        <v>0</v>
      </c>
      <c r="AR126" s="57"/>
    </row>
    <row r="127" spans="1:44" x14ac:dyDescent="0.25">
      <c r="A127" s="14" t="s">
        <v>60</v>
      </c>
      <c r="B127" s="11">
        <f t="shared" si="104"/>
        <v>134940.29999999999</v>
      </c>
      <c r="C127" s="11">
        <f t="shared" si="107"/>
        <v>23502.850000000002</v>
      </c>
      <c r="D127" s="11">
        <f t="shared" si="108"/>
        <v>369.51</v>
      </c>
      <c r="E127" s="11">
        <f t="shared" si="109"/>
        <v>368.52</v>
      </c>
      <c r="F127" s="11">
        <f t="shared" si="110"/>
        <v>368.52</v>
      </c>
      <c r="G127" s="11">
        <f t="shared" si="111"/>
        <v>0</v>
      </c>
      <c r="H127" s="11">
        <f t="shared" si="111"/>
        <v>0</v>
      </c>
      <c r="I127" s="11">
        <f t="shared" si="112"/>
        <v>369.51</v>
      </c>
      <c r="J127" s="11">
        <f t="shared" si="112"/>
        <v>0</v>
      </c>
      <c r="K127" s="11">
        <f t="shared" si="112"/>
        <v>368.52</v>
      </c>
      <c r="L127" s="11">
        <f t="shared" si="112"/>
        <v>360.74</v>
      </c>
      <c r="M127" s="11">
        <f t="shared" si="112"/>
        <v>0</v>
      </c>
      <c r="N127" s="11">
        <f t="shared" si="112"/>
        <v>0</v>
      </c>
      <c r="O127" s="11">
        <f t="shared" si="112"/>
        <v>360.74</v>
      </c>
      <c r="P127" s="11">
        <f t="shared" si="112"/>
        <v>0</v>
      </c>
      <c r="Q127" s="11">
        <f t="shared" si="112"/>
        <v>0</v>
      </c>
      <c r="R127" s="11">
        <f t="shared" si="112"/>
        <v>360.74</v>
      </c>
      <c r="S127" s="11">
        <f t="shared" si="112"/>
        <v>0</v>
      </c>
      <c r="T127" s="11">
        <f t="shared" si="112"/>
        <v>0</v>
      </c>
      <c r="U127" s="11">
        <f t="shared" si="112"/>
        <v>360.74</v>
      </c>
      <c r="V127" s="11">
        <f t="shared" si="112"/>
        <v>0</v>
      </c>
      <c r="W127" s="11">
        <f t="shared" si="112"/>
        <v>0</v>
      </c>
      <c r="X127" s="11">
        <f t="shared" si="112"/>
        <v>360.74</v>
      </c>
      <c r="Y127" s="11">
        <f t="shared" si="112"/>
        <v>0</v>
      </c>
      <c r="Z127" s="11">
        <f t="shared" si="112"/>
        <v>0</v>
      </c>
      <c r="AA127" s="11">
        <f t="shared" si="112"/>
        <v>8540.84</v>
      </c>
      <c r="AB127" s="11">
        <f t="shared" si="112"/>
        <v>0</v>
      </c>
      <c r="AC127" s="11">
        <f t="shared" si="112"/>
        <v>0</v>
      </c>
      <c r="AD127" s="11">
        <f t="shared" si="112"/>
        <v>1592.86</v>
      </c>
      <c r="AE127" s="11">
        <f t="shared" si="112"/>
        <v>0</v>
      </c>
      <c r="AF127" s="11">
        <f t="shared" ref="AF127" si="116">AF109</f>
        <v>0</v>
      </c>
      <c r="AG127" s="11">
        <f t="shared" si="114"/>
        <v>8465.7199999999993</v>
      </c>
      <c r="AH127" s="11">
        <f t="shared" si="114"/>
        <v>0</v>
      </c>
      <c r="AI127" s="11">
        <f t="shared" si="114"/>
        <v>0</v>
      </c>
      <c r="AJ127" s="11">
        <f t="shared" si="114"/>
        <v>360.74</v>
      </c>
      <c r="AK127" s="11">
        <f t="shared" si="114"/>
        <v>0</v>
      </c>
      <c r="AL127" s="11">
        <f t="shared" si="114"/>
        <v>0</v>
      </c>
      <c r="AM127" s="11">
        <f t="shared" si="114"/>
        <v>360.74</v>
      </c>
      <c r="AN127" s="11">
        <f t="shared" si="114"/>
        <v>0</v>
      </c>
      <c r="AO127" s="11">
        <f t="shared" si="114"/>
        <v>0</v>
      </c>
      <c r="AP127" s="11">
        <f t="shared" si="114"/>
        <v>2008.74</v>
      </c>
      <c r="AQ127" s="11">
        <f t="shared" ref="AQ127" si="117">AQ109</f>
        <v>0</v>
      </c>
      <c r="AR127" s="57"/>
    </row>
    <row r="128" spans="1:44" s="22" customFormat="1" x14ac:dyDescent="0.25">
      <c r="A128" s="17" t="s">
        <v>31</v>
      </c>
      <c r="B128" s="18">
        <f t="shared" si="104"/>
        <v>0</v>
      </c>
      <c r="C128" s="18">
        <f t="shared" si="107"/>
        <v>5713.7</v>
      </c>
      <c r="D128" s="11">
        <f t="shared" si="108"/>
        <v>0</v>
      </c>
      <c r="E128" s="11">
        <f t="shared" si="109"/>
        <v>0</v>
      </c>
      <c r="F128" s="11">
        <f t="shared" si="110"/>
        <v>0</v>
      </c>
      <c r="G128" s="11">
        <f t="shared" si="111"/>
        <v>0</v>
      </c>
      <c r="H128" s="11">
        <f t="shared" si="111"/>
        <v>0</v>
      </c>
      <c r="I128" s="11">
        <f t="shared" si="112"/>
        <v>0</v>
      </c>
      <c r="J128" s="11">
        <f t="shared" si="112"/>
        <v>0</v>
      </c>
      <c r="K128" s="11">
        <f t="shared" si="112"/>
        <v>0</v>
      </c>
      <c r="L128" s="11">
        <f t="shared" si="112"/>
        <v>0</v>
      </c>
      <c r="M128" s="11">
        <f t="shared" si="112"/>
        <v>0</v>
      </c>
      <c r="N128" s="11">
        <f t="shared" si="112"/>
        <v>0</v>
      </c>
      <c r="O128" s="11">
        <f t="shared" si="112"/>
        <v>0</v>
      </c>
      <c r="P128" s="11">
        <f t="shared" si="112"/>
        <v>0</v>
      </c>
      <c r="Q128" s="11">
        <f t="shared" si="112"/>
        <v>0</v>
      </c>
      <c r="R128" s="11">
        <f t="shared" si="112"/>
        <v>0</v>
      </c>
      <c r="S128" s="11">
        <f t="shared" si="112"/>
        <v>0</v>
      </c>
      <c r="T128" s="11">
        <f t="shared" si="112"/>
        <v>0</v>
      </c>
      <c r="U128" s="11">
        <f t="shared" si="112"/>
        <v>0</v>
      </c>
      <c r="V128" s="11">
        <f t="shared" si="112"/>
        <v>0</v>
      </c>
      <c r="W128" s="11">
        <f t="shared" si="112"/>
        <v>0</v>
      </c>
      <c r="X128" s="11">
        <f t="shared" si="112"/>
        <v>0</v>
      </c>
      <c r="Y128" s="11">
        <f t="shared" si="112"/>
        <v>0</v>
      </c>
      <c r="Z128" s="11">
        <f t="shared" si="112"/>
        <v>0</v>
      </c>
      <c r="AA128" s="11">
        <f t="shared" si="112"/>
        <v>0</v>
      </c>
      <c r="AB128" s="11">
        <f t="shared" si="112"/>
        <v>0</v>
      </c>
      <c r="AC128" s="11">
        <f t="shared" si="112"/>
        <v>0</v>
      </c>
      <c r="AD128" s="11">
        <f t="shared" si="112"/>
        <v>1130.92</v>
      </c>
      <c r="AE128" s="11">
        <f t="shared" si="112"/>
        <v>0</v>
      </c>
      <c r="AF128" s="11">
        <f t="shared" ref="AF128" si="118">AF110</f>
        <v>0</v>
      </c>
      <c r="AG128" s="11">
        <f t="shared" si="114"/>
        <v>4582.78</v>
      </c>
      <c r="AH128" s="11">
        <f t="shared" si="114"/>
        <v>0</v>
      </c>
      <c r="AI128" s="11">
        <f t="shared" si="114"/>
        <v>0</v>
      </c>
      <c r="AJ128" s="11">
        <f t="shared" si="114"/>
        <v>0</v>
      </c>
      <c r="AK128" s="11">
        <f t="shared" si="114"/>
        <v>0</v>
      </c>
      <c r="AL128" s="11">
        <f t="shared" si="114"/>
        <v>0</v>
      </c>
      <c r="AM128" s="11">
        <f t="shared" si="114"/>
        <v>0</v>
      </c>
      <c r="AN128" s="11">
        <f t="shared" si="114"/>
        <v>0</v>
      </c>
      <c r="AO128" s="11">
        <f t="shared" si="114"/>
        <v>0</v>
      </c>
      <c r="AP128" s="11">
        <f t="shared" si="114"/>
        <v>0</v>
      </c>
      <c r="AQ128" s="11">
        <f t="shared" ref="AQ128" si="119">AQ110</f>
        <v>0</v>
      </c>
      <c r="AR128" s="58"/>
    </row>
    <row r="129" spans="1:44" ht="18.75" customHeight="1" x14ac:dyDescent="0.25">
      <c r="A129" s="14" t="s">
        <v>26</v>
      </c>
      <c r="B129" s="11">
        <f t="shared" si="104"/>
        <v>0</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57"/>
    </row>
    <row r="130" spans="1:44" x14ac:dyDescent="0.25">
      <c r="A130" s="26" t="s">
        <v>18</v>
      </c>
      <c r="B130" s="41">
        <f t="shared" ref="B130:B135" si="120">B124+B14</f>
        <v>207857.5</v>
      </c>
      <c r="C130" s="41">
        <f>C131+C132+C133+C135</f>
        <v>290730.14600000001</v>
      </c>
      <c r="D130" s="41">
        <f>D131+D132+D133+D135</f>
        <v>17414.625999999997</v>
      </c>
      <c r="E130" s="41">
        <f t="shared" ref="E130:F130" si="121">E131+E132+E133+E135</f>
        <v>10186.76</v>
      </c>
      <c r="F130" s="41">
        <f t="shared" si="121"/>
        <v>10186.76</v>
      </c>
      <c r="G130" s="41">
        <f>F130/C130*100</f>
        <v>3.5038540516537973</v>
      </c>
      <c r="H130" s="41">
        <f>F130/D130*100</f>
        <v>58.49542792363156</v>
      </c>
      <c r="I130" s="41">
        <f>I131+I132+I133+I135</f>
        <v>17414.625999999997</v>
      </c>
      <c r="J130" s="41">
        <f t="shared" ref="J130:AQ130" si="122">J131+J132+J133+J135</f>
        <v>0</v>
      </c>
      <c r="K130" s="41">
        <f t="shared" si="122"/>
        <v>10186.76</v>
      </c>
      <c r="L130" s="41">
        <f t="shared" si="122"/>
        <v>25082.91</v>
      </c>
      <c r="M130" s="41">
        <f t="shared" si="122"/>
        <v>0</v>
      </c>
      <c r="N130" s="41">
        <f t="shared" si="122"/>
        <v>0</v>
      </c>
      <c r="O130" s="41">
        <f t="shared" si="122"/>
        <v>19309.164000000001</v>
      </c>
      <c r="P130" s="41">
        <f t="shared" si="122"/>
        <v>0</v>
      </c>
      <c r="Q130" s="41">
        <f t="shared" si="122"/>
        <v>0</v>
      </c>
      <c r="R130" s="41">
        <f t="shared" si="122"/>
        <v>20696.143999999997</v>
      </c>
      <c r="S130" s="41">
        <f t="shared" si="122"/>
        <v>0</v>
      </c>
      <c r="T130" s="41">
        <f t="shared" si="122"/>
        <v>0</v>
      </c>
      <c r="U130" s="41">
        <f t="shared" si="122"/>
        <v>20400.513999999999</v>
      </c>
      <c r="V130" s="41">
        <f t="shared" si="122"/>
        <v>0</v>
      </c>
      <c r="W130" s="41">
        <f t="shared" si="122"/>
        <v>0</v>
      </c>
      <c r="X130" s="41">
        <f t="shared" si="122"/>
        <v>19906.973999999998</v>
      </c>
      <c r="Y130" s="41">
        <f t="shared" si="122"/>
        <v>0</v>
      </c>
      <c r="Z130" s="41">
        <f t="shared" si="122"/>
        <v>0</v>
      </c>
      <c r="AA130" s="41">
        <f t="shared" si="122"/>
        <v>27600.694</v>
      </c>
      <c r="AB130" s="41">
        <f t="shared" si="122"/>
        <v>0</v>
      </c>
      <c r="AC130" s="41">
        <f t="shared" si="122"/>
        <v>0</v>
      </c>
      <c r="AD130" s="41">
        <f t="shared" si="122"/>
        <v>25241.163999999997</v>
      </c>
      <c r="AE130" s="41">
        <f t="shared" si="122"/>
        <v>0</v>
      </c>
      <c r="AF130" s="41">
        <f t="shared" si="122"/>
        <v>0</v>
      </c>
      <c r="AG130" s="41">
        <f t="shared" si="122"/>
        <v>66750.593999999997</v>
      </c>
      <c r="AH130" s="41">
        <f t="shared" si="122"/>
        <v>0</v>
      </c>
      <c r="AI130" s="41">
        <f t="shared" si="122"/>
        <v>0</v>
      </c>
      <c r="AJ130" s="41">
        <f t="shared" si="122"/>
        <v>18043.554</v>
      </c>
      <c r="AK130" s="41">
        <f t="shared" si="122"/>
        <v>0</v>
      </c>
      <c r="AL130" s="41">
        <f t="shared" si="122"/>
        <v>0</v>
      </c>
      <c r="AM130" s="41">
        <f t="shared" si="122"/>
        <v>14178.164000000001</v>
      </c>
      <c r="AN130" s="41">
        <f t="shared" si="122"/>
        <v>0</v>
      </c>
      <c r="AO130" s="41">
        <f t="shared" si="122"/>
        <v>0</v>
      </c>
      <c r="AP130" s="41">
        <f t="shared" si="122"/>
        <v>16105.644</v>
      </c>
      <c r="AQ130" s="41">
        <f t="shared" si="122"/>
        <v>0</v>
      </c>
      <c r="AR130" s="57"/>
    </row>
    <row r="131" spans="1:44" x14ac:dyDescent="0.25">
      <c r="A131" s="14" t="s">
        <v>16</v>
      </c>
      <c r="B131" s="11">
        <f t="shared" si="120"/>
        <v>0</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57"/>
    </row>
    <row r="132" spans="1:44" x14ac:dyDescent="0.25">
      <c r="A132" s="14" t="s">
        <v>32</v>
      </c>
      <c r="B132" s="11">
        <f t="shared" si="120"/>
        <v>54252.2</v>
      </c>
      <c r="C132" s="11">
        <f t="shared" ref="C132:C134" si="123">I132+L132+O132+R132+U132+X132+AA132+AD132+AG132+AJ132+AM132+AP132</f>
        <v>5713.7</v>
      </c>
      <c r="D132" s="11">
        <f>I132</f>
        <v>0</v>
      </c>
      <c r="E132" s="11">
        <f t="shared" ref="E132:E134" si="124">F132</f>
        <v>0</v>
      </c>
      <c r="F132" s="11">
        <f t="shared" ref="F132:F134" si="125">K132+N132+Q132+T132+W132+Z132+AC132+AF132+AI132+AL132+AO132+AQ132</f>
        <v>0</v>
      </c>
      <c r="G132" s="11">
        <f>F132/C132*100</f>
        <v>0</v>
      </c>
      <c r="H132" s="11" t="e">
        <f>F132/D132*100</f>
        <v>#DIV/0!</v>
      </c>
      <c r="I132" s="11">
        <f t="shared" ref="I132:I134" si="126">I16+I101+I126</f>
        <v>0</v>
      </c>
      <c r="J132" s="11"/>
      <c r="K132" s="11">
        <f t="shared" ref="K132:K134" si="127">K16+K101+K126</f>
        <v>0</v>
      </c>
      <c r="L132" s="11">
        <f t="shared" ref="L132:AP134" si="128">L16+L101+L126</f>
        <v>0</v>
      </c>
      <c r="M132" s="11"/>
      <c r="N132" s="11">
        <f t="shared" ref="N132" si="129">N16+N101+N126</f>
        <v>0</v>
      </c>
      <c r="O132" s="11">
        <f t="shared" si="128"/>
        <v>0</v>
      </c>
      <c r="P132" s="11"/>
      <c r="Q132" s="11">
        <f t="shared" ref="Q132" si="130">Q16+Q101+Q126</f>
        <v>0</v>
      </c>
      <c r="R132" s="11">
        <f t="shared" si="128"/>
        <v>0</v>
      </c>
      <c r="S132" s="11"/>
      <c r="T132" s="11">
        <f t="shared" ref="T132" si="131">T16+T101+T126</f>
        <v>0</v>
      </c>
      <c r="U132" s="11">
        <f t="shared" si="128"/>
        <v>0</v>
      </c>
      <c r="V132" s="11"/>
      <c r="W132" s="11">
        <f t="shared" ref="W132" si="132">W16+W101+W126</f>
        <v>0</v>
      </c>
      <c r="X132" s="11">
        <f t="shared" si="128"/>
        <v>0</v>
      </c>
      <c r="Y132" s="11"/>
      <c r="Z132" s="11">
        <f t="shared" ref="Z132" si="133">Z16+Z101+Z126</f>
        <v>0</v>
      </c>
      <c r="AA132" s="11">
        <f t="shared" si="128"/>
        <v>0</v>
      </c>
      <c r="AB132" s="11"/>
      <c r="AC132" s="11">
        <f t="shared" ref="AC132" si="134">AC16+AC101+AC126</f>
        <v>0</v>
      </c>
      <c r="AD132" s="11">
        <f t="shared" si="128"/>
        <v>1130.92</v>
      </c>
      <c r="AE132" s="11"/>
      <c r="AF132" s="11">
        <f t="shared" ref="AF132" si="135">AF16+AF101+AF126</f>
        <v>0</v>
      </c>
      <c r="AG132" s="11">
        <f t="shared" si="128"/>
        <v>4582.78</v>
      </c>
      <c r="AH132" s="11"/>
      <c r="AI132" s="11">
        <f t="shared" ref="AI132" si="136">AI16+AI101+AI126</f>
        <v>0</v>
      </c>
      <c r="AJ132" s="11">
        <f t="shared" si="128"/>
        <v>0</v>
      </c>
      <c r="AK132" s="11"/>
      <c r="AL132" s="11">
        <f t="shared" ref="AL132" si="137">AL16+AL101+AL126</f>
        <v>0</v>
      </c>
      <c r="AM132" s="11">
        <f t="shared" si="128"/>
        <v>0</v>
      </c>
      <c r="AN132" s="11"/>
      <c r="AO132" s="11">
        <f t="shared" ref="AO132" si="138">AO16+AO101+AO126</f>
        <v>0</v>
      </c>
      <c r="AP132" s="11">
        <f t="shared" si="128"/>
        <v>0</v>
      </c>
      <c r="AQ132" s="11">
        <f t="shared" ref="AQ132:AQ134" si="139">AQ16+AQ101+AQ126</f>
        <v>0</v>
      </c>
      <c r="AR132" s="57"/>
    </row>
    <row r="133" spans="1:44" x14ac:dyDescent="0.25">
      <c r="A133" s="14" t="s">
        <v>15</v>
      </c>
      <c r="B133" s="11">
        <f t="shared" si="120"/>
        <v>153605.29999999999</v>
      </c>
      <c r="C133" s="11">
        <f>I133+L133+O133+R133+U133+X133+AA133+AD133+AG133+AJ133+AM133+AP133</f>
        <v>285016.446</v>
      </c>
      <c r="D133" s="11">
        <f t="shared" ref="D133:D134" si="140">I133</f>
        <v>17414.625999999997</v>
      </c>
      <c r="E133" s="11">
        <f t="shared" si="124"/>
        <v>10186.76</v>
      </c>
      <c r="F133" s="11">
        <f t="shared" si="125"/>
        <v>10186.76</v>
      </c>
      <c r="G133" s="11">
        <f t="shared" ref="G133:G134" si="141">F133/C133*100</f>
        <v>3.5740955102639935</v>
      </c>
      <c r="H133" s="11">
        <f t="shared" ref="H133:H134" si="142">F133/D133*100</f>
        <v>58.49542792363156</v>
      </c>
      <c r="I133" s="11">
        <f t="shared" si="126"/>
        <v>17414.625999999997</v>
      </c>
      <c r="J133" s="11"/>
      <c r="K133" s="11">
        <f>K17+K102+K127</f>
        <v>10186.76</v>
      </c>
      <c r="L133" s="11">
        <f t="shared" si="128"/>
        <v>25082.91</v>
      </c>
      <c r="M133" s="11"/>
      <c r="N133" s="11">
        <f t="shared" ref="N133" si="143">N17+N102+N127</f>
        <v>0</v>
      </c>
      <c r="O133" s="11">
        <f t="shared" si="128"/>
        <v>19309.164000000001</v>
      </c>
      <c r="P133" s="11"/>
      <c r="Q133" s="11">
        <f t="shared" ref="Q133" si="144">Q17+Q102+Q127</f>
        <v>0</v>
      </c>
      <c r="R133" s="11">
        <f t="shared" si="128"/>
        <v>20696.143999999997</v>
      </c>
      <c r="S133" s="11"/>
      <c r="T133" s="11">
        <f t="shared" ref="T133" si="145">T17+T102+T127</f>
        <v>0</v>
      </c>
      <c r="U133" s="11">
        <f t="shared" si="128"/>
        <v>20400.513999999999</v>
      </c>
      <c r="V133" s="11"/>
      <c r="W133" s="11">
        <f t="shared" ref="W133" si="146">W17+W102+W127</f>
        <v>0</v>
      </c>
      <c r="X133" s="11">
        <f t="shared" si="128"/>
        <v>19906.973999999998</v>
      </c>
      <c r="Y133" s="11"/>
      <c r="Z133" s="11">
        <f t="shared" ref="Z133" si="147">Z17+Z102+Z127</f>
        <v>0</v>
      </c>
      <c r="AA133" s="11">
        <f t="shared" si="128"/>
        <v>27600.694</v>
      </c>
      <c r="AB133" s="11"/>
      <c r="AC133" s="11">
        <f t="shared" ref="AC133" si="148">AC17+AC102+AC127</f>
        <v>0</v>
      </c>
      <c r="AD133" s="11">
        <f t="shared" si="128"/>
        <v>24110.243999999999</v>
      </c>
      <c r="AE133" s="11"/>
      <c r="AF133" s="11">
        <f t="shared" ref="AF133" si="149">AF17+AF102+AF127</f>
        <v>0</v>
      </c>
      <c r="AG133" s="11">
        <f t="shared" si="128"/>
        <v>62167.813999999998</v>
      </c>
      <c r="AH133" s="11"/>
      <c r="AI133" s="11">
        <f t="shared" ref="AI133" si="150">AI17+AI102+AI127</f>
        <v>0</v>
      </c>
      <c r="AJ133" s="11">
        <f t="shared" si="128"/>
        <v>18043.554</v>
      </c>
      <c r="AK133" s="11"/>
      <c r="AL133" s="11">
        <f t="shared" ref="AL133" si="151">AL17+AL102+AL127</f>
        <v>0</v>
      </c>
      <c r="AM133" s="11">
        <f t="shared" si="128"/>
        <v>14178.164000000001</v>
      </c>
      <c r="AN133" s="11"/>
      <c r="AO133" s="11">
        <f t="shared" ref="AO133" si="152">AO17+AO102+AO127</f>
        <v>0</v>
      </c>
      <c r="AP133" s="11">
        <f t="shared" si="128"/>
        <v>16105.644</v>
      </c>
      <c r="AQ133" s="11">
        <f t="shared" si="139"/>
        <v>0</v>
      </c>
      <c r="AR133" s="57"/>
    </row>
    <row r="134" spans="1:44" s="22" customFormat="1" x14ac:dyDescent="0.25">
      <c r="A134" s="17" t="s">
        <v>31</v>
      </c>
      <c r="B134" s="18">
        <f t="shared" si="120"/>
        <v>0</v>
      </c>
      <c r="C134" s="11">
        <f t="shared" si="123"/>
        <v>5713.7</v>
      </c>
      <c r="D134" s="11">
        <f t="shared" si="140"/>
        <v>0</v>
      </c>
      <c r="E134" s="11">
        <f t="shared" si="124"/>
        <v>0</v>
      </c>
      <c r="F134" s="11">
        <f t="shared" si="125"/>
        <v>0</v>
      </c>
      <c r="G134" s="11">
        <f t="shared" si="141"/>
        <v>0</v>
      </c>
      <c r="H134" s="11" t="e">
        <f t="shared" si="142"/>
        <v>#DIV/0!</v>
      </c>
      <c r="I134" s="11">
        <f t="shared" si="126"/>
        <v>0</v>
      </c>
      <c r="J134" s="20"/>
      <c r="K134" s="11">
        <f t="shared" si="127"/>
        <v>0</v>
      </c>
      <c r="L134" s="11">
        <f t="shared" si="128"/>
        <v>0</v>
      </c>
      <c r="M134" s="21"/>
      <c r="N134" s="11">
        <f t="shared" ref="N134" si="153">N18+N103+N128</f>
        <v>0</v>
      </c>
      <c r="O134" s="11">
        <f t="shared" si="128"/>
        <v>0</v>
      </c>
      <c r="P134" s="21"/>
      <c r="Q134" s="11">
        <f t="shared" ref="Q134" si="154">Q18+Q103+Q128</f>
        <v>0</v>
      </c>
      <c r="R134" s="11">
        <f t="shared" si="128"/>
        <v>0</v>
      </c>
      <c r="S134" s="21"/>
      <c r="T134" s="11">
        <f t="shared" ref="T134" si="155">T18+T103+T128</f>
        <v>0</v>
      </c>
      <c r="U134" s="11">
        <f t="shared" si="128"/>
        <v>0</v>
      </c>
      <c r="V134" s="21"/>
      <c r="W134" s="11">
        <f t="shared" ref="W134" si="156">W18+W103+W128</f>
        <v>0</v>
      </c>
      <c r="X134" s="11">
        <f t="shared" si="128"/>
        <v>0</v>
      </c>
      <c r="Y134" s="21"/>
      <c r="Z134" s="11">
        <f t="shared" ref="Z134" si="157">Z18+Z103+Z128</f>
        <v>0</v>
      </c>
      <c r="AA134" s="11">
        <f t="shared" si="128"/>
        <v>0</v>
      </c>
      <c r="AB134" s="21"/>
      <c r="AC134" s="11">
        <f t="shared" ref="AC134" si="158">AC18+AC103+AC128</f>
        <v>0</v>
      </c>
      <c r="AD134" s="11">
        <f t="shared" si="128"/>
        <v>1130.92</v>
      </c>
      <c r="AE134" s="21"/>
      <c r="AF134" s="11">
        <f t="shared" ref="AF134" si="159">AF18+AF103+AF128</f>
        <v>0</v>
      </c>
      <c r="AG134" s="11">
        <f t="shared" si="128"/>
        <v>4582.78</v>
      </c>
      <c r="AH134" s="21"/>
      <c r="AI134" s="11">
        <f t="shared" ref="AI134" si="160">AI18+AI103+AI128</f>
        <v>0</v>
      </c>
      <c r="AJ134" s="11">
        <f t="shared" si="128"/>
        <v>0</v>
      </c>
      <c r="AK134" s="21"/>
      <c r="AL134" s="11">
        <f t="shared" ref="AL134" si="161">AL18+AL103+AL128</f>
        <v>0</v>
      </c>
      <c r="AM134" s="11">
        <f t="shared" si="128"/>
        <v>0</v>
      </c>
      <c r="AN134" s="21"/>
      <c r="AO134" s="11">
        <f t="shared" ref="AO134" si="162">AO18+AO103+AO128</f>
        <v>0</v>
      </c>
      <c r="AP134" s="11">
        <f t="shared" si="128"/>
        <v>0</v>
      </c>
      <c r="AQ134" s="11">
        <f t="shared" si="139"/>
        <v>0</v>
      </c>
      <c r="AR134" s="58"/>
    </row>
    <row r="135" spans="1:44" x14ac:dyDescent="0.25">
      <c r="A135" s="14" t="s">
        <v>26</v>
      </c>
      <c r="B135" s="11">
        <f t="shared" si="120"/>
        <v>0</v>
      </c>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57"/>
    </row>
    <row r="136" spans="1:44" hidden="1" x14ac:dyDescent="0.25">
      <c r="A136" s="50" t="s">
        <v>30</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11">
        <f t="shared" ref="Z136" si="163">Z20+Z105+Z130</f>
        <v>0</v>
      </c>
      <c r="AA136" s="49"/>
      <c r="AB136" s="49"/>
      <c r="AC136" s="49"/>
      <c r="AD136" s="49"/>
      <c r="AE136" s="49"/>
      <c r="AF136" s="49"/>
      <c r="AG136" s="49"/>
      <c r="AH136" s="49"/>
      <c r="AI136" s="49"/>
      <c r="AJ136" s="49"/>
      <c r="AK136" s="49"/>
      <c r="AL136" s="49"/>
      <c r="AM136" s="49"/>
      <c r="AN136" s="49"/>
      <c r="AO136" s="49"/>
      <c r="AP136" s="49"/>
    </row>
    <row r="137" spans="1:44" hidden="1" x14ac:dyDescent="0.25">
      <c r="A137" s="50" t="s">
        <v>61</v>
      </c>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11">
        <f t="shared" ref="Z137" si="164">Z21+Z106+Z131</f>
        <v>0</v>
      </c>
      <c r="AA137" s="49"/>
      <c r="AB137" s="49"/>
      <c r="AC137" s="49"/>
      <c r="AD137" s="49"/>
      <c r="AE137" s="49"/>
      <c r="AF137" s="49"/>
      <c r="AG137" s="49"/>
      <c r="AH137" s="49"/>
      <c r="AI137" s="49"/>
      <c r="AJ137" s="49"/>
      <c r="AK137" s="49"/>
      <c r="AL137" s="49"/>
      <c r="AM137" s="49"/>
      <c r="AN137" s="49"/>
      <c r="AO137" s="49"/>
      <c r="AP137" s="49"/>
    </row>
    <row r="138" spans="1:44" hidden="1" x14ac:dyDescent="0.25">
      <c r="A138" s="14" t="s">
        <v>16</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11">
        <f t="shared" ref="Z138" si="165">Z22+Z107+Z132</f>
        <v>0</v>
      </c>
      <c r="AA138" s="49"/>
      <c r="AB138" s="49"/>
      <c r="AC138" s="49"/>
      <c r="AD138" s="49"/>
      <c r="AE138" s="49"/>
      <c r="AF138" s="49"/>
      <c r="AG138" s="49"/>
      <c r="AH138" s="49"/>
      <c r="AI138" s="49"/>
      <c r="AJ138" s="49"/>
      <c r="AK138" s="49"/>
      <c r="AL138" s="49"/>
      <c r="AM138" s="49"/>
      <c r="AN138" s="49"/>
      <c r="AO138" s="49"/>
      <c r="AP138" s="49"/>
    </row>
    <row r="139" spans="1:44" hidden="1" x14ac:dyDescent="0.25">
      <c r="A139" s="14" t="s">
        <v>32</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11">
        <f t="shared" ref="Z139" si="166">Z23+Z108+Z133</f>
        <v>0</v>
      </c>
      <c r="AA139" s="49"/>
      <c r="AB139" s="49"/>
      <c r="AC139" s="49"/>
      <c r="AD139" s="49"/>
      <c r="AE139" s="49"/>
      <c r="AF139" s="49"/>
      <c r="AG139" s="49"/>
      <c r="AH139" s="49"/>
      <c r="AI139" s="49"/>
      <c r="AJ139" s="49"/>
      <c r="AK139" s="49"/>
      <c r="AL139" s="49"/>
      <c r="AM139" s="49"/>
      <c r="AN139" s="49"/>
      <c r="AO139" s="49"/>
      <c r="AP139" s="49"/>
    </row>
    <row r="140" spans="1:44" hidden="1" x14ac:dyDescent="0.25">
      <c r="A140" s="14" t="s">
        <v>15</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11">
        <f t="shared" ref="Z140" si="167">Z24+Z109+Z134</f>
        <v>0</v>
      </c>
      <c r="AA140" s="49"/>
      <c r="AB140" s="49"/>
      <c r="AC140" s="49"/>
      <c r="AD140" s="49"/>
      <c r="AE140" s="49"/>
      <c r="AF140" s="49"/>
      <c r="AG140" s="49"/>
      <c r="AH140" s="49"/>
      <c r="AI140" s="49"/>
      <c r="AJ140" s="49"/>
      <c r="AK140" s="49"/>
      <c r="AL140" s="49"/>
      <c r="AM140" s="49"/>
      <c r="AN140" s="49"/>
      <c r="AO140" s="49"/>
      <c r="AP140" s="49"/>
    </row>
    <row r="141" spans="1:44" hidden="1" x14ac:dyDescent="0.25">
      <c r="A141" s="51" t="s">
        <v>31</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11">
        <f t="shared" ref="Z141" si="168">Z25+Z110+Z135</f>
        <v>0</v>
      </c>
      <c r="AA141" s="49"/>
      <c r="AB141" s="49"/>
      <c r="AC141" s="49"/>
      <c r="AD141" s="49"/>
      <c r="AE141" s="49"/>
      <c r="AF141" s="49"/>
      <c r="AG141" s="49"/>
      <c r="AH141" s="49"/>
      <c r="AI141" s="49"/>
      <c r="AJ141" s="49"/>
      <c r="AK141" s="49"/>
      <c r="AL141" s="49"/>
      <c r="AM141" s="49"/>
      <c r="AN141" s="49"/>
      <c r="AO141" s="49"/>
      <c r="AP141" s="49"/>
    </row>
    <row r="142" spans="1:44" hidden="1" x14ac:dyDescent="0.25">
      <c r="A142" s="14" t="s">
        <v>26</v>
      </c>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11">
        <f t="shared" ref="Z142" si="169">Z26+Z111+Z136</f>
        <v>0</v>
      </c>
      <c r="AA142" s="49"/>
      <c r="AB142" s="49"/>
      <c r="AC142" s="49"/>
      <c r="AD142" s="49"/>
      <c r="AE142" s="49"/>
      <c r="AF142" s="49"/>
      <c r="AG142" s="49"/>
      <c r="AH142" s="49"/>
      <c r="AI142" s="49"/>
      <c r="AJ142" s="49"/>
      <c r="AK142" s="49"/>
      <c r="AL142" s="49"/>
      <c r="AM142" s="49"/>
      <c r="AN142" s="49"/>
      <c r="AO142" s="49"/>
      <c r="AP142" s="49"/>
    </row>
    <row r="143" spans="1:44" ht="32.450000000000003" hidden="1" customHeight="1" x14ac:dyDescent="0.25">
      <c r="A143" s="52" t="s">
        <v>62</v>
      </c>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11">
        <f t="shared" ref="Z143" si="170">Z27+Z112+Z137</f>
        <v>0</v>
      </c>
      <c r="AA143" s="49"/>
      <c r="AB143" s="49"/>
      <c r="AC143" s="49"/>
      <c r="AD143" s="49"/>
      <c r="AE143" s="49"/>
      <c r="AF143" s="49"/>
      <c r="AG143" s="49"/>
      <c r="AH143" s="49"/>
      <c r="AI143" s="49"/>
      <c r="AJ143" s="49"/>
      <c r="AK143" s="49"/>
      <c r="AL143" s="49"/>
      <c r="AM143" s="49"/>
      <c r="AN143" s="49"/>
      <c r="AO143" s="49"/>
      <c r="AP143" s="49"/>
    </row>
    <row r="144" spans="1:44" hidden="1" x14ac:dyDescent="0.25">
      <c r="A144" s="14" t="s">
        <v>16</v>
      </c>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11">
        <f t="shared" ref="Z144" si="171">Z28+Z113+Z138</f>
        <v>0</v>
      </c>
      <c r="AA144" s="49"/>
      <c r="AB144" s="49"/>
      <c r="AC144" s="49"/>
      <c r="AD144" s="49"/>
      <c r="AE144" s="49"/>
      <c r="AF144" s="49"/>
      <c r="AG144" s="49"/>
      <c r="AH144" s="49"/>
      <c r="AI144" s="49"/>
      <c r="AJ144" s="49"/>
      <c r="AK144" s="49"/>
      <c r="AL144" s="49"/>
      <c r="AM144" s="49"/>
      <c r="AN144" s="49"/>
      <c r="AO144" s="49"/>
      <c r="AP144" s="49"/>
    </row>
    <row r="145" spans="1:42" hidden="1" x14ac:dyDescent="0.25">
      <c r="A145" s="14" t="s">
        <v>32</v>
      </c>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11">
        <f t="shared" ref="Z145" si="172">Z29+Z114+Z139</f>
        <v>0</v>
      </c>
      <c r="AA145" s="49"/>
      <c r="AB145" s="49"/>
      <c r="AC145" s="49"/>
      <c r="AD145" s="49"/>
      <c r="AE145" s="49"/>
      <c r="AF145" s="49"/>
      <c r="AG145" s="49"/>
      <c r="AH145" s="49"/>
      <c r="AI145" s="49"/>
      <c r="AJ145" s="49"/>
      <c r="AK145" s="49"/>
      <c r="AL145" s="49"/>
      <c r="AM145" s="49"/>
      <c r="AN145" s="49"/>
      <c r="AO145" s="49"/>
      <c r="AP145" s="49"/>
    </row>
    <row r="146" spans="1:42" hidden="1" x14ac:dyDescent="0.25">
      <c r="A146" s="14" t="s">
        <v>15</v>
      </c>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11">
        <f t="shared" ref="Z146" si="173">Z30+Z115+Z140</f>
        <v>0</v>
      </c>
      <c r="AA146" s="49"/>
      <c r="AB146" s="49"/>
      <c r="AC146" s="49"/>
      <c r="AD146" s="49"/>
      <c r="AE146" s="49"/>
      <c r="AF146" s="49"/>
      <c r="AG146" s="49"/>
      <c r="AH146" s="49"/>
      <c r="AI146" s="49"/>
      <c r="AJ146" s="49"/>
      <c r="AK146" s="49"/>
      <c r="AL146" s="49"/>
      <c r="AM146" s="49"/>
      <c r="AN146" s="49"/>
      <c r="AO146" s="49"/>
      <c r="AP146" s="49"/>
    </row>
    <row r="147" spans="1:42" hidden="1" x14ac:dyDescent="0.25">
      <c r="A147" s="51" t="s">
        <v>31</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11">
        <f t="shared" ref="Z147" si="174">Z31+Z116+Z141</f>
        <v>0</v>
      </c>
      <c r="AA147" s="49"/>
      <c r="AB147" s="49"/>
      <c r="AC147" s="49"/>
      <c r="AD147" s="49"/>
      <c r="AE147" s="49"/>
      <c r="AF147" s="49"/>
      <c r="AG147" s="49"/>
      <c r="AH147" s="49"/>
      <c r="AI147" s="49"/>
      <c r="AJ147" s="49"/>
      <c r="AK147" s="49"/>
      <c r="AL147" s="49"/>
      <c r="AM147" s="49"/>
      <c r="AN147" s="49"/>
      <c r="AO147" s="49"/>
      <c r="AP147" s="49"/>
    </row>
    <row r="148" spans="1:42" hidden="1" x14ac:dyDescent="0.25">
      <c r="A148" s="14" t="s">
        <v>26</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11">
        <f t="shared" ref="Z148" si="175">Z32+Z117+Z142</f>
        <v>0</v>
      </c>
      <c r="AA148" s="49"/>
      <c r="AB148" s="49"/>
      <c r="AC148" s="49"/>
      <c r="AD148" s="49"/>
      <c r="AE148" s="49"/>
      <c r="AF148" s="49"/>
      <c r="AG148" s="49"/>
      <c r="AH148" s="49"/>
      <c r="AI148" s="49"/>
      <c r="AJ148" s="49"/>
      <c r="AK148" s="49"/>
      <c r="AL148" s="49"/>
      <c r="AM148" s="49"/>
      <c r="AN148" s="49"/>
      <c r="AO148" s="49"/>
      <c r="AP148" s="49"/>
    </row>
    <row r="149" spans="1:42" hidden="1" x14ac:dyDescent="0.25">
      <c r="A149" s="48" t="s">
        <v>63</v>
      </c>
      <c r="Z149" s="11">
        <f t="shared" ref="Z149" si="176">Z33+Z118+Z143</f>
        <v>0</v>
      </c>
    </row>
    <row r="150" spans="1:42" hidden="1" x14ac:dyDescent="0.25">
      <c r="A150" s="14" t="s">
        <v>16</v>
      </c>
      <c r="Z150" s="11">
        <f t="shared" ref="Z150" si="177">Z34+Z119+Z144</f>
        <v>0</v>
      </c>
    </row>
    <row r="151" spans="1:42" hidden="1" x14ac:dyDescent="0.25">
      <c r="A151" s="14" t="s">
        <v>32</v>
      </c>
      <c r="Z151" s="11">
        <f t="shared" ref="Z151" si="178">Z35+Z120+Z145</f>
        <v>0</v>
      </c>
    </row>
    <row r="152" spans="1:42" hidden="1" x14ac:dyDescent="0.25">
      <c r="A152" s="14" t="s">
        <v>15</v>
      </c>
      <c r="Z152" s="11">
        <f t="shared" ref="Z152" si="179">Z36+Z121+Z146</f>
        <v>0</v>
      </c>
    </row>
    <row r="153" spans="1:42" hidden="1" x14ac:dyDescent="0.25">
      <c r="A153" s="51" t="s">
        <v>31</v>
      </c>
      <c r="Z153" s="11">
        <f t="shared" ref="Z153" si="180">Z37+Z122+Z147</f>
        <v>0</v>
      </c>
    </row>
    <row r="154" spans="1:42" hidden="1" x14ac:dyDescent="0.25">
      <c r="A154" s="14" t="s">
        <v>26</v>
      </c>
      <c r="Z154" s="11">
        <f t="shared" ref="Z154" si="181">Z38+Z123+Z148</f>
        <v>0</v>
      </c>
    </row>
    <row r="155" spans="1:42" x14ac:dyDescent="0.25">
      <c r="A155" s="53"/>
    </row>
    <row r="157" spans="1:42" x14ac:dyDescent="0.25">
      <c r="A157" s="65" t="s">
        <v>65</v>
      </c>
      <c r="B157" s="65"/>
      <c r="C157" s="65"/>
      <c r="D157" s="65"/>
      <c r="E157" s="65"/>
      <c r="F157" s="65"/>
      <c r="G157" s="88" t="s">
        <v>27</v>
      </c>
      <c r="H157" s="88"/>
      <c r="I157" s="88"/>
      <c r="J157" s="88"/>
      <c r="K157" s="88"/>
      <c r="L157" s="88"/>
      <c r="M157" s="88"/>
      <c r="N157" s="88"/>
      <c r="O157" s="65"/>
      <c r="X157" s="65"/>
      <c r="Y157" s="65"/>
      <c r="Z157" s="65"/>
      <c r="AA157" s="65"/>
      <c r="AB157" s="65"/>
      <c r="AC157" s="65"/>
      <c r="AD157" s="65"/>
      <c r="AE157" s="65"/>
      <c r="AF157" s="65"/>
      <c r="AG157" s="65"/>
      <c r="AH157" s="65"/>
      <c r="AI157" s="65"/>
      <c r="AJ157" s="65"/>
    </row>
    <row r="160" spans="1:42" x14ac:dyDescent="0.25">
      <c r="A160" s="66"/>
      <c r="C160" s="88" t="s">
        <v>33</v>
      </c>
      <c r="D160" s="88"/>
      <c r="G160" s="89"/>
      <c r="H160" s="89"/>
      <c r="I160" s="88" t="s">
        <v>64</v>
      </c>
      <c r="J160" s="88"/>
      <c r="K160" s="88"/>
      <c r="L160" s="88"/>
      <c r="M160" s="88"/>
      <c r="N160" s="88"/>
      <c r="O160" s="88"/>
    </row>
  </sheetData>
  <mergeCells count="41">
    <mergeCell ref="AR118:AR123"/>
    <mergeCell ref="AR106:AR111"/>
    <mergeCell ref="C160:D160"/>
    <mergeCell ref="G157:N157"/>
    <mergeCell ref="G160:H160"/>
    <mergeCell ref="I160:O160"/>
    <mergeCell ref="AR112:AR117"/>
    <mergeCell ref="AR7:AR19"/>
    <mergeCell ref="AR81:AR86"/>
    <mergeCell ref="AR87:AR92"/>
    <mergeCell ref="AR93:AR98"/>
    <mergeCell ref="AR63:AR68"/>
    <mergeCell ref="AR69:AR74"/>
    <mergeCell ref="AR75:AR80"/>
    <mergeCell ref="AR27:AR32"/>
    <mergeCell ref="AR33:AR38"/>
    <mergeCell ref="AR45:AR50"/>
    <mergeCell ref="AR51:AR56"/>
    <mergeCell ref="AA3:AC3"/>
    <mergeCell ref="AD3:AF3"/>
    <mergeCell ref="D3:D4"/>
    <mergeCell ref="E3:E4"/>
    <mergeCell ref="F3:F4"/>
    <mergeCell ref="G3:H3"/>
    <mergeCell ref="I3:K3"/>
    <mergeCell ref="A1:AP1"/>
    <mergeCell ref="A3:A4"/>
    <mergeCell ref="B3:B4"/>
    <mergeCell ref="C3:C4"/>
    <mergeCell ref="A105:AP105"/>
    <mergeCell ref="AP3:AQ3"/>
    <mergeCell ref="AG3:AI3"/>
    <mergeCell ref="AJ3:AL3"/>
    <mergeCell ref="AM3:AO3"/>
    <mergeCell ref="L3:N3"/>
    <mergeCell ref="A6:AP6"/>
    <mergeCell ref="A20:AP20"/>
    <mergeCell ref="O3:Q3"/>
    <mergeCell ref="R3:T3"/>
    <mergeCell ref="U3:W3"/>
    <mergeCell ref="X3:Z3"/>
  </mergeCells>
  <pageMargins left="0.39370078740157483" right="0.39370078740157483" top="0.19685039370078741" bottom="0.19685039370078741" header="0.31496062992125984" footer="0.31496062992125984"/>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 январь</vt:lpstr>
      <vt:lpstr>'за январь'!Заголовки_для_печати</vt:lpstr>
      <vt:lpstr>'за январь'!Область_печати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2021-03-03T10:12:10Z</dcterms:modified>
</cp:coreProperties>
</file>