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72"/>
  </bookViews>
  <sheets>
    <sheet name="на 01.02.2024" sheetId="35" r:id="rId1"/>
  </sheets>
  <calcPr calcId="152511" iterate="1"/>
</workbook>
</file>

<file path=xl/calcChain.xml><?xml version="1.0" encoding="utf-8"?>
<calcChain xmlns="http://schemas.openxmlformats.org/spreadsheetml/2006/main">
  <c r="B45" i="35" l="1"/>
  <c r="E47" i="35"/>
  <c r="D47" i="35"/>
  <c r="C47" i="35"/>
  <c r="Z59" i="35"/>
  <c r="AD59" i="35"/>
  <c r="B59" i="35"/>
  <c r="E26" i="35" l="1"/>
  <c r="B26" i="35"/>
  <c r="G140" i="35" l="1"/>
  <c r="AE61" i="35"/>
  <c r="AD61" i="35"/>
  <c r="AC61" i="35"/>
  <c r="AB61" i="35"/>
  <c r="AA61" i="35"/>
  <c r="Z61" i="35"/>
  <c r="Y61" i="35"/>
  <c r="X61" i="35"/>
  <c r="W61" i="35"/>
  <c r="V61" i="35"/>
  <c r="U61" i="35"/>
  <c r="T61" i="35"/>
  <c r="S61" i="35"/>
  <c r="R61" i="35"/>
  <c r="Q61" i="35"/>
  <c r="P61" i="35"/>
  <c r="O61" i="35"/>
  <c r="N61" i="35"/>
  <c r="M61" i="35"/>
  <c r="L61" i="35"/>
  <c r="K61" i="35"/>
  <c r="J61" i="35"/>
  <c r="I61" i="35"/>
  <c r="H61" i="35"/>
  <c r="D61" i="35"/>
  <c r="C61" i="35"/>
  <c r="AE60" i="35"/>
  <c r="AD60" i="35"/>
  <c r="AC60" i="35"/>
  <c r="AB60" i="35"/>
  <c r="AA60" i="35"/>
  <c r="Z60" i="35"/>
  <c r="Y60" i="35"/>
  <c r="X60" i="35"/>
  <c r="W60" i="35"/>
  <c r="V60" i="35"/>
  <c r="U60" i="35"/>
  <c r="T60" i="35"/>
  <c r="S60" i="35"/>
  <c r="R60" i="35"/>
  <c r="Q60" i="35"/>
  <c r="P60" i="35"/>
  <c r="O60" i="35"/>
  <c r="N60" i="35"/>
  <c r="M60" i="35"/>
  <c r="L60" i="35"/>
  <c r="K60" i="35"/>
  <c r="J60" i="35"/>
  <c r="I60" i="35"/>
  <c r="H60" i="35"/>
  <c r="E60" i="35"/>
  <c r="D60" i="35"/>
  <c r="C60" i="35"/>
  <c r="B60" i="35"/>
  <c r="AE59" i="35"/>
  <c r="AC59" i="35"/>
  <c r="AB59" i="35"/>
  <c r="AA59" i="35"/>
  <c r="Y59" i="35"/>
  <c r="X59" i="35"/>
  <c r="W59" i="35"/>
  <c r="V59" i="35"/>
  <c r="U59" i="35"/>
  <c r="T59" i="35"/>
  <c r="S59" i="35"/>
  <c r="R59" i="35"/>
  <c r="Q59" i="35"/>
  <c r="P59" i="35"/>
  <c r="O59" i="35"/>
  <c r="N59" i="35"/>
  <c r="M59" i="35"/>
  <c r="L59" i="35"/>
  <c r="K59" i="35"/>
  <c r="J59" i="35"/>
  <c r="I59" i="35"/>
  <c r="H59" i="35"/>
  <c r="AE58" i="35"/>
  <c r="AD58" i="35"/>
  <c r="AC58" i="35"/>
  <c r="AB58" i="35"/>
  <c r="AA58" i="35"/>
  <c r="Z58" i="35"/>
  <c r="Y58" i="35"/>
  <c r="X58" i="35"/>
  <c r="W58" i="35"/>
  <c r="V58" i="35"/>
  <c r="U58" i="35"/>
  <c r="T58" i="35"/>
  <c r="S58" i="35"/>
  <c r="R58" i="35"/>
  <c r="Q58" i="35"/>
  <c r="P58" i="35"/>
  <c r="O58" i="35"/>
  <c r="N58" i="35"/>
  <c r="M58" i="35"/>
  <c r="L58" i="35"/>
  <c r="K58" i="35"/>
  <c r="J58" i="35"/>
  <c r="I58" i="35"/>
  <c r="H58" i="35"/>
  <c r="E58" i="35"/>
  <c r="D58" i="35"/>
  <c r="C58" i="35"/>
  <c r="B58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E57" i="35"/>
  <c r="D57" i="35"/>
  <c r="C57" i="35"/>
  <c r="C56" i="35" s="1"/>
  <c r="B57" i="35"/>
  <c r="B41" i="35"/>
  <c r="AE38" i="35"/>
  <c r="AD38" i="35"/>
  <c r="AC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E38" i="35"/>
  <c r="D38" i="35"/>
  <c r="C38" i="35"/>
  <c r="B38" i="35"/>
  <c r="E36" i="35"/>
  <c r="G36" i="35" s="1"/>
  <c r="B36" i="35"/>
  <c r="B61" i="35" s="1"/>
  <c r="E34" i="35"/>
  <c r="B34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D31" i="35"/>
  <c r="C31" i="35"/>
  <c r="E28" i="35"/>
  <c r="B28" i="35"/>
  <c r="B21" i="35" s="1"/>
  <c r="B14" i="35" s="1"/>
  <c r="E27" i="35"/>
  <c r="B27" i="35"/>
  <c r="B20" i="35" s="1"/>
  <c r="B13" i="35" s="1"/>
  <c r="B54" i="35" s="1"/>
  <c r="F26" i="35"/>
  <c r="G26" i="35"/>
  <c r="D26" i="35"/>
  <c r="E25" i="35"/>
  <c r="B25" i="35"/>
  <c r="E24" i="35"/>
  <c r="G24" i="35" s="1"/>
  <c r="B24" i="35"/>
  <c r="AE23" i="35"/>
  <c r="AD23" i="35"/>
  <c r="AC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AE21" i="35"/>
  <c r="AD21" i="35"/>
  <c r="AD14" i="35" s="1"/>
  <c r="AC21" i="35"/>
  <c r="AC14" i="35" s="1"/>
  <c r="AC55" i="35" s="1"/>
  <c r="AB21" i="35"/>
  <c r="AB14" i="35" s="1"/>
  <c r="AA21" i="35"/>
  <c r="Z21" i="35"/>
  <c r="Z14" i="35" s="1"/>
  <c r="Y21" i="35"/>
  <c r="Y14" i="35" s="1"/>
  <c r="X21" i="35"/>
  <c r="X14" i="35" s="1"/>
  <c r="W21" i="35"/>
  <c r="V21" i="35"/>
  <c r="V14" i="35" s="1"/>
  <c r="U21" i="35"/>
  <c r="U14" i="35" s="1"/>
  <c r="U55" i="35" s="1"/>
  <c r="T21" i="35"/>
  <c r="S21" i="35"/>
  <c r="R21" i="35"/>
  <c r="R14" i="35" s="1"/>
  <c r="Q21" i="35"/>
  <c r="Q14" i="35" s="1"/>
  <c r="Q55" i="35" s="1"/>
  <c r="P21" i="35"/>
  <c r="P14" i="35" s="1"/>
  <c r="O21" i="35"/>
  <c r="N21" i="35"/>
  <c r="N14" i="35" s="1"/>
  <c r="M21" i="35"/>
  <c r="M14" i="35" s="1"/>
  <c r="M55" i="35" s="1"/>
  <c r="L21" i="35"/>
  <c r="L14" i="35" s="1"/>
  <c r="K21" i="35"/>
  <c r="J21" i="35"/>
  <c r="J14" i="35" s="1"/>
  <c r="I21" i="35"/>
  <c r="I14" i="35" s="1"/>
  <c r="H21" i="35"/>
  <c r="H14" i="35" s="1"/>
  <c r="E21" i="35"/>
  <c r="AE20" i="35"/>
  <c r="AE13" i="35" s="1"/>
  <c r="AD20" i="35"/>
  <c r="AD13" i="35" s="1"/>
  <c r="AC20" i="35"/>
  <c r="AC13" i="35" s="1"/>
  <c r="AB20" i="35"/>
  <c r="AB13" i="35" s="1"/>
  <c r="AA20" i="35"/>
  <c r="AA13" i="35" s="1"/>
  <c r="Z20" i="35"/>
  <c r="Z13" i="35" s="1"/>
  <c r="Y20" i="35"/>
  <c r="Y13" i="35" s="1"/>
  <c r="X20" i="35"/>
  <c r="X13" i="35" s="1"/>
  <c r="W20" i="35"/>
  <c r="W13" i="35" s="1"/>
  <c r="V20" i="35"/>
  <c r="V13" i="35" s="1"/>
  <c r="U20" i="35"/>
  <c r="U13" i="35" s="1"/>
  <c r="T20" i="35"/>
  <c r="T13" i="35" s="1"/>
  <c r="S20" i="35"/>
  <c r="S13" i="35" s="1"/>
  <c r="R20" i="35"/>
  <c r="R13" i="35" s="1"/>
  <c r="Q20" i="35"/>
  <c r="Q13" i="35" s="1"/>
  <c r="P20" i="35"/>
  <c r="P13" i="35" s="1"/>
  <c r="O20" i="35"/>
  <c r="O13" i="35" s="1"/>
  <c r="N20" i="35"/>
  <c r="N13" i="35" s="1"/>
  <c r="M20" i="35"/>
  <c r="M13" i="35" s="1"/>
  <c r="L20" i="35"/>
  <c r="L13" i="35" s="1"/>
  <c r="K20" i="35"/>
  <c r="K13" i="35" s="1"/>
  <c r="J20" i="35"/>
  <c r="J13" i="35" s="1"/>
  <c r="I20" i="35"/>
  <c r="I13" i="35" s="1"/>
  <c r="E13" i="35" s="1"/>
  <c r="D13" i="35" s="1"/>
  <c r="H20" i="35"/>
  <c r="H13" i="35" s="1"/>
  <c r="E20" i="35"/>
  <c r="C20" i="35"/>
  <c r="C13" i="35" s="1"/>
  <c r="AE19" i="35"/>
  <c r="AE12" i="35" s="1"/>
  <c r="AD19" i="35"/>
  <c r="AD12" i="35" s="1"/>
  <c r="AD53" i="35" s="1"/>
  <c r="AC19" i="35"/>
  <c r="AC12" i="35" s="1"/>
  <c r="AB19" i="35"/>
  <c r="AB12" i="35" s="1"/>
  <c r="AA19" i="35"/>
  <c r="AA12" i="35" s="1"/>
  <c r="Z19" i="35"/>
  <c r="Z12" i="35" s="1"/>
  <c r="Z53" i="35" s="1"/>
  <c r="Y19" i="35"/>
  <c r="Y12" i="35" s="1"/>
  <c r="X19" i="35"/>
  <c r="X12" i="35" s="1"/>
  <c r="X53" i="35" s="1"/>
  <c r="X47" i="35" s="1"/>
  <c r="W19" i="35"/>
  <c r="W12" i="35" s="1"/>
  <c r="V19" i="35"/>
  <c r="V12" i="35" s="1"/>
  <c r="V53" i="35" s="1"/>
  <c r="U19" i="35"/>
  <c r="U12" i="35" s="1"/>
  <c r="T19" i="35"/>
  <c r="T12" i="35" s="1"/>
  <c r="S19" i="35"/>
  <c r="S12" i="35" s="1"/>
  <c r="R19" i="35"/>
  <c r="R12" i="35" s="1"/>
  <c r="R53" i="35" s="1"/>
  <c r="Q19" i="35"/>
  <c r="Q12" i="35" s="1"/>
  <c r="P19" i="35"/>
  <c r="P12" i="35" s="1"/>
  <c r="P53" i="35" s="1"/>
  <c r="P47" i="35" s="1"/>
  <c r="O19" i="35"/>
  <c r="O12" i="35" s="1"/>
  <c r="N19" i="35"/>
  <c r="N12" i="35" s="1"/>
  <c r="N53" i="35" s="1"/>
  <c r="M19" i="35"/>
  <c r="M12" i="35" s="1"/>
  <c r="L19" i="35"/>
  <c r="L12" i="35" s="1"/>
  <c r="K19" i="35"/>
  <c r="K12" i="35" s="1"/>
  <c r="J19" i="35"/>
  <c r="J12" i="35" s="1"/>
  <c r="J53" i="35" s="1"/>
  <c r="I19" i="35"/>
  <c r="I12" i="35" s="1"/>
  <c r="E12" i="35" s="1"/>
  <c r="D12" i="35" s="1"/>
  <c r="H19" i="35"/>
  <c r="H12" i="35" s="1"/>
  <c r="H53" i="35" s="1"/>
  <c r="H47" i="35" s="1"/>
  <c r="E19" i="35"/>
  <c r="C19" i="35"/>
  <c r="C12" i="35" s="1"/>
  <c r="B19" i="35"/>
  <c r="B12" i="35" s="1"/>
  <c r="F12" i="35" s="1"/>
  <c r="AE18" i="35"/>
  <c r="AE11" i="35" s="1"/>
  <c r="AE52" i="35" s="1"/>
  <c r="AE46" i="35" s="1"/>
  <c r="AD18" i="35"/>
  <c r="AD11" i="35" s="1"/>
  <c r="AD52" i="35" s="1"/>
  <c r="AD46" i="35" s="1"/>
  <c r="AC18" i="35"/>
  <c r="AC11" i="35" s="1"/>
  <c r="AC52" i="35" s="1"/>
  <c r="AC46" i="35" s="1"/>
  <c r="AB18" i="35"/>
  <c r="AB11" i="35" s="1"/>
  <c r="AA18" i="35"/>
  <c r="AA11" i="35" s="1"/>
  <c r="AA52" i="35" s="1"/>
  <c r="AA46" i="35" s="1"/>
  <c r="Z18" i="35"/>
  <c r="Z11" i="35" s="1"/>
  <c r="Z52" i="35" s="1"/>
  <c r="Z46" i="35" s="1"/>
  <c r="Y18" i="35"/>
  <c r="Y11" i="35" s="1"/>
  <c r="Y52" i="35" s="1"/>
  <c r="Y46" i="35" s="1"/>
  <c r="X18" i="35"/>
  <c r="X11" i="35" s="1"/>
  <c r="W18" i="35"/>
  <c r="W11" i="35" s="1"/>
  <c r="W52" i="35" s="1"/>
  <c r="W46" i="35" s="1"/>
  <c r="V18" i="35"/>
  <c r="V11" i="35" s="1"/>
  <c r="V52" i="35" s="1"/>
  <c r="V46" i="35" s="1"/>
  <c r="U18" i="35"/>
  <c r="U11" i="35" s="1"/>
  <c r="U52" i="35" s="1"/>
  <c r="U46" i="35" s="1"/>
  <c r="T18" i="35"/>
  <c r="T11" i="35" s="1"/>
  <c r="S18" i="35"/>
  <c r="S11" i="35" s="1"/>
  <c r="S52" i="35" s="1"/>
  <c r="S46" i="35" s="1"/>
  <c r="R18" i="35"/>
  <c r="R11" i="35" s="1"/>
  <c r="R52" i="35" s="1"/>
  <c r="R46" i="35" s="1"/>
  <c r="Q18" i="35"/>
  <c r="Q11" i="35" s="1"/>
  <c r="Q52" i="35" s="1"/>
  <c r="Q46" i="35" s="1"/>
  <c r="P18" i="35"/>
  <c r="P11" i="35" s="1"/>
  <c r="P52" i="35" s="1"/>
  <c r="P46" i="35" s="1"/>
  <c r="O18" i="35"/>
  <c r="O11" i="35" s="1"/>
  <c r="N18" i="35"/>
  <c r="N11" i="35" s="1"/>
  <c r="N52" i="35" s="1"/>
  <c r="N46" i="35" s="1"/>
  <c r="M18" i="35"/>
  <c r="M11" i="35" s="1"/>
  <c r="M52" i="35" s="1"/>
  <c r="M46" i="35" s="1"/>
  <c r="L18" i="35"/>
  <c r="L11" i="35" s="1"/>
  <c r="L52" i="35" s="1"/>
  <c r="L46" i="35" s="1"/>
  <c r="K18" i="35"/>
  <c r="K11" i="35" s="1"/>
  <c r="J18" i="35"/>
  <c r="J11" i="35" s="1"/>
  <c r="J52" i="35" s="1"/>
  <c r="J46" i="35" s="1"/>
  <c r="I18" i="35"/>
  <c r="I11" i="35" s="1"/>
  <c r="H18" i="35"/>
  <c r="H11" i="35" s="1"/>
  <c r="C18" i="35"/>
  <c r="AE17" i="35"/>
  <c r="AE10" i="35" s="1"/>
  <c r="AD17" i="35"/>
  <c r="AC17" i="35"/>
  <c r="AC10" i="35" s="1"/>
  <c r="AB17" i="35"/>
  <c r="AA17" i="35"/>
  <c r="AA10" i="35" s="1"/>
  <c r="Z17" i="35"/>
  <c r="Y17" i="35"/>
  <c r="Y10" i="35" s="1"/>
  <c r="X17" i="35"/>
  <c r="W17" i="35"/>
  <c r="W10" i="35" s="1"/>
  <c r="V17" i="35"/>
  <c r="U17" i="35"/>
  <c r="U10" i="35" s="1"/>
  <c r="U51" i="35" s="1"/>
  <c r="T17" i="35"/>
  <c r="T10" i="35" s="1"/>
  <c r="S17" i="35"/>
  <c r="S10" i="35" s="1"/>
  <c r="S51" i="35" s="1"/>
  <c r="R17" i="35"/>
  <c r="R10" i="35" s="1"/>
  <c r="R51" i="35" s="1"/>
  <c r="Q17" i="35"/>
  <c r="Q10" i="35" s="1"/>
  <c r="P17" i="35"/>
  <c r="P10" i="35" s="1"/>
  <c r="O17" i="35"/>
  <c r="O10" i="35" s="1"/>
  <c r="N17" i="35"/>
  <c r="N10" i="35" s="1"/>
  <c r="N51" i="35" s="1"/>
  <c r="N45" i="35" s="1"/>
  <c r="M17" i="35"/>
  <c r="M10" i="35" s="1"/>
  <c r="L17" i="35"/>
  <c r="L10" i="35" s="1"/>
  <c r="K17" i="35"/>
  <c r="K10" i="35" s="1"/>
  <c r="J17" i="35"/>
  <c r="J10" i="35" s="1"/>
  <c r="J51" i="35" s="1"/>
  <c r="I17" i="35"/>
  <c r="I10" i="35" s="1"/>
  <c r="H17" i="35"/>
  <c r="H10" i="35" s="1"/>
  <c r="C17" i="35"/>
  <c r="C10" i="35" s="1"/>
  <c r="Y55" i="35"/>
  <c r="I55" i="35"/>
  <c r="AE54" i="35"/>
  <c r="AE48" i="35" s="1"/>
  <c r="AD54" i="35"/>
  <c r="AD48" i="35" s="1"/>
  <c r="AC54" i="35"/>
  <c r="AC48" i="35" s="1"/>
  <c r="AB54" i="35"/>
  <c r="AB48" i="35" s="1"/>
  <c r="AA54" i="35"/>
  <c r="AA48" i="35" s="1"/>
  <c r="Z54" i="35"/>
  <c r="Z48" i="35" s="1"/>
  <c r="Y54" i="35"/>
  <c r="Y48" i="35" s="1"/>
  <c r="X54" i="35"/>
  <c r="X48" i="35" s="1"/>
  <c r="W54" i="35"/>
  <c r="W48" i="35" s="1"/>
  <c r="V54" i="35"/>
  <c r="V48" i="35" s="1"/>
  <c r="U54" i="35"/>
  <c r="U48" i="35" s="1"/>
  <c r="T54" i="35"/>
  <c r="T48" i="35" s="1"/>
  <c r="S54" i="35"/>
  <c r="S48" i="35" s="1"/>
  <c r="R54" i="35"/>
  <c r="R48" i="35" s="1"/>
  <c r="Q54" i="35"/>
  <c r="Q48" i="35" s="1"/>
  <c r="P54" i="35"/>
  <c r="P48" i="35" s="1"/>
  <c r="O54" i="35"/>
  <c r="O48" i="35" s="1"/>
  <c r="N54" i="35"/>
  <c r="N48" i="35" s="1"/>
  <c r="M54" i="35"/>
  <c r="M48" i="35" s="1"/>
  <c r="L54" i="35"/>
  <c r="L48" i="35" s="1"/>
  <c r="K54" i="35"/>
  <c r="K48" i="35" s="1"/>
  <c r="J54" i="35"/>
  <c r="J48" i="35" s="1"/>
  <c r="I54" i="35"/>
  <c r="I48" i="35" s="1"/>
  <c r="H54" i="35"/>
  <c r="H48" i="35" s="1"/>
  <c r="AB53" i="35"/>
  <c r="T53" i="35"/>
  <c r="T47" i="35" s="1"/>
  <c r="L53" i="35"/>
  <c r="L47" i="35" s="1"/>
  <c r="AB52" i="35"/>
  <c r="AB46" i="35" s="1"/>
  <c r="X52" i="35"/>
  <c r="X46" i="35" s="1"/>
  <c r="O52" i="35"/>
  <c r="O46" i="35" s="1"/>
  <c r="K52" i="35"/>
  <c r="K46" i="35" s="1"/>
  <c r="P51" i="35"/>
  <c r="L51" i="35"/>
  <c r="H51" i="35"/>
  <c r="E18" i="35" l="1"/>
  <c r="D18" i="35" s="1"/>
  <c r="E11" i="35"/>
  <c r="D11" i="35" s="1"/>
  <c r="O16" i="35"/>
  <c r="G60" i="35"/>
  <c r="M9" i="35"/>
  <c r="Q9" i="35"/>
  <c r="U9" i="35"/>
  <c r="Y9" i="35"/>
  <c r="AC9" i="35"/>
  <c r="G12" i="35"/>
  <c r="G13" i="35"/>
  <c r="M49" i="35"/>
  <c r="U49" i="35"/>
  <c r="AC49" i="35"/>
  <c r="F13" i="35"/>
  <c r="E17" i="35"/>
  <c r="I9" i="35"/>
  <c r="E10" i="35"/>
  <c r="K14" i="35"/>
  <c r="K9" i="35" s="1"/>
  <c r="O14" i="35"/>
  <c r="O55" i="35" s="1"/>
  <c r="O49" i="35" s="1"/>
  <c r="S14" i="35"/>
  <c r="S55" i="35" s="1"/>
  <c r="S49" i="35" s="1"/>
  <c r="W14" i="35"/>
  <c r="W9" i="35" s="1"/>
  <c r="AA14" i="35"/>
  <c r="AA55" i="35" s="1"/>
  <c r="AA49" i="35" s="1"/>
  <c r="AE14" i="35"/>
  <c r="AE9" i="35" s="1"/>
  <c r="I51" i="35"/>
  <c r="I45" i="35" s="1"/>
  <c r="K51" i="35"/>
  <c r="M51" i="35"/>
  <c r="M45" i="35" s="1"/>
  <c r="M44" i="35" s="1"/>
  <c r="O51" i="35"/>
  <c r="Q51" i="35"/>
  <c r="Q45" i="35" s="1"/>
  <c r="C48" i="35"/>
  <c r="H9" i="35"/>
  <c r="J9" i="35"/>
  <c r="L9" i="35"/>
  <c r="N9" i="35"/>
  <c r="P9" i="35"/>
  <c r="R9" i="35"/>
  <c r="T9" i="35"/>
  <c r="V10" i="35"/>
  <c r="V9" i="35" s="1"/>
  <c r="X10" i="35"/>
  <c r="X9" i="35" s="1"/>
  <c r="Z10" i="35"/>
  <c r="Z9" i="35" s="1"/>
  <c r="AB10" i="35"/>
  <c r="AB9" i="35" s="1"/>
  <c r="AD10" i="35"/>
  <c r="AD9" i="35" s="1"/>
  <c r="T55" i="35"/>
  <c r="T49" i="35" s="1"/>
  <c r="T14" i="35"/>
  <c r="H56" i="35"/>
  <c r="J56" i="35"/>
  <c r="L56" i="35"/>
  <c r="N56" i="35"/>
  <c r="P56" i="35"/>
  <c r="R56" i="35"/>
  <c r="T56" i="35"/>
  <c r="V56" i="35"/>
  <c r="X56" i="35"/>
  <c r="Z56" i="35"/>
  <c r="AB56" i="35"/>
  <c r="AD56" i="35"/>
  <c r="C11" i="35"/>
  <c r="G11" i="35" s="1"/>
  <c r="G10" i="35"/>
  <c r="AB47" i="35"/>
  <c r="I49" i="35"/>
  <c r="Q49" i="35"/>
  <c r="Y49" i="35"/>
  <c r="K16" i="35"/>
  <c r="S16" i="35"/>
  <c r="Z16" i="35"/>
  <c r="J47" i="35"/>
  <c r="N47" i="35"/>
  <c r="R47" i="35"/>
  <c r="V47" i="35"/>
  <c r="Z47" i="35"/>
  <c r="AD47" i="35"/>
  <c r="I16" i="35"/>
  <c r="M16" i="35"/>
  <c r="Q16" i="35"/>
  <c r="V16" i="35"/>
  <c r="AD16" i="35"/>
  <c r="C21" i="35"/>
  <c r="C14" i="35" s="1"/>
  <c r="C55" i="35" s="1"/>
  <c r="X16" i="35"/>
  <c r="AB16" i="35"/>
  <c r="F38" i="35"/>
  <c r="H55" i="35"/>
  <c r="H49" i="35" s="1"/>
  <c r="J55" i="35"/>
  <c r="J49" i="35" s="1"/>
  <c r="L55" i="35"/>
  <c r="L49" i="35" s="1"/>
  <c r="N55" i="35"/>
  <c r="N49" i="35" s="1"/>
  <c r="P55" i="35"/>
  <c r="P49" i="35" s="1"/>
  <c r="P44" i="35" s="1"/>
  <c r="R55" i="35"/>
  <c r="R49" i="35" s="1"/>
  <c r="V55" i="35"/>
  <c r="V49" i="35" s="1"/>
  <c r="Z55" i="35"/>
  <c r="Z49" i="35" s="1"/>
  <c r="AD55" i="35"/>
  <c r="AD49" i="35" s="1"/>
  <c r="H45" i="35"/>
  <c r="J45" i="35"/>
  <c r="P45" i="35"/>
  <c r="R45" i="35"/>
  <c r="Y51" i="35"/>
  <c r="Y45" i="35" s="1"/>
  <c r="AC51" i="35"/>
  <c r="AC45" i="35" s="1"/>
  <c r="H52" i="35"/>
  <c r="H46" i="35" s="1"/>
  <c r="B53" i="35"/>
  <c r="X55" i="35"/>
  <c r="X49" i="35" s="1"/>
  <c r="AB55" i="35"/>
  <c r="AB49" i="35" s="1"/>
  <c r="H16" i="35"/>
  <c r="J16" i="35"/>
  <c r="L16" i="35"/>
  <c r="N16" i="35"/>
  <c r="P16" i="35"/>
  <c r="R16" i="35"/>
  <c r="T16" i="35"/>
  <c r="F19" i="35"/>
  <c r="I53" i="35"/>
  <c r="I47" i="35" s="1"/>
  <c r="K53" i="35"/>
  <c r="K47" i="35" s="1"/>
  <c r="M53" i="35"/>
  <c r="M47" i="35" s="1"/>
  <c r="O53" i="35"/>
  <c r="O47" i="35" s="1"/>
  <c r="Q53" i="35"/>
  <c r="Q47" i="35" s="1"/>
  <c r="S53" i="35"/>
  <c r="S47" i="35" s="1"/>
  <c r="U16" i="35"/>
  <c r="U53" i="35"/>
  <c r="U47" i="35" s="1"/>
  <c r="W16" i="35"/>
  <c r="W53" i="35"/>
  <c r="W47" i="35" s="1"/>
  <c r="Y16" i="35"/>
  <c r="Y53" i="35"/>
  <c r="Y47" i="35" s="1"/>
  <c r="AA16" i="35"/>
  <c r="AA53" i="35"/>
  <c r="AA47" i="35" s="1"/>
  <c r="AC53" i="35"/>
  <c r="AC47" i="35" s="1"/>
  <c r="AC16" i="35"/>
  <c r="AE16" i="35"/>
  <c r="AE53" i="35"/>
  <c r="AE47" i="35" s="1"/>
  <c r="F20" i="35"/>
  <c r="L45" i="35"/>
  <c r="B48" i="35"/>
  <c r="F58" i="35"/>
  <c r="F60" i="35"/>
  <c r="W51" i="35"/>
  <c r="W45" i="35" s="1"/>
  <c r="AA51" i="35"/>
  <c r="AA45" i="35" s="1"/>
  <c r="AE51" i="35"/>
  <c r="AE45" i="35" s="1"/>
  <c r="F28" i="35"/>
  <c r="D56" i="35"/>
  <c r="G57" i="35"/>
  <c r="F61" i="35"/>
  <c r="I52" i="35"/>
  <c r="I46" i="35" s="1"/>
  <c r="E52" i="35"/>
  <c r="C53" i="35"/>
  <c r="F21" i="35"/>
  <c r="F24" i="35"/>
  <c r="F27" i="35"/>
  <c r="F57" i="35"/>
  <c r="B56" i="35"/>
  <c r="F56" i="35" s="1"/>
  <c r="T52" i="35"/>
  <c r="T46" i="35" s="1"/>
  <c r="F25" i="35"/>
  <c r="E23" i="35"/>
  <c r="D24" i="35"/>
  <c r="B23" i="35"/>
  <c r="B17" i="35"/>
  <c r="G41" i="35"/>
  <c r="B31" i="35"/>
  <c r="U45" i="35"/>
  <c r="C51" i="35"/>
  <c r="K45" i="35"/>
  <c r="O45" i="35"/>
  <c r="S45" i="35"/>
  <c r="E54" i="35"/>
  <c r="E48" i="35"/>
  <c r="G18" i="35"/>
  <c r="G19" i="35"/>
  <c r="G20" i="35"/>
  <c r="G25" i="35"/>
  <c r="G27" i="35"/>
  <c r="G28" i="35"/>
  <c r="F34" i="35"/>
  <c r="D17" i="35"/>
  <c r="B18" i="35"/>
  <c r="B11" i="35" s="1"/>
  <c r="F11" i="35" s="1"/>
  <c r="D19" i="35"/>
  <c r="D20" i="35"/>
  <c r="D21" i="35"/>
  <c r="D25" i="35"/>
  <c r="D27" i="35"/>
  <c r="D28" i="35"/>
  <c r="E31" i="35"/>
  <c r="G34" i="35"/>
  <c r="E61" i="35"/>
  <c r="G61" i="35" s="1"/>
  <c r="F36" i="35"/>
  <c r="G38" i="35"/>
  <c r="C54" i="35"/>
  <c r="I56" i="35"/>
  <c r="K56" i="35"/>
  <c r="M56" i="35"/>
  <c r="O56" i="35"/>
  <c r="Q56" i="35"/>
  <c r="S56" i="35"/>
  <c r="U56" i="35"/>
  <c r="W56" i="35"/>
  <c r="Y56" i="35"/>
  <c r="AA56" i="35"/>
  <c r="AC56" i="35"/>
  <c r="AE56" i="35"/>
  <c r="G58" i="35"/>
  <c r="E16" i="35" l="1"/>
  <c r="B52" i="35"/>
  <c r="U44" i="35"/>
  <c r="F17" i="35"/>
  <c r="B10" i="35"/>
  <c r="E14" i="35"/>
  <c r="AA9" i="35"/>
  <c r="O9" i="35"/>
  <c r="D10" i="35"/>
  <c r="D45" i="35" s="1"/>
  <c r="E9" i="35"/>
  <c r="G21" i="35"/>
  <c r="G17" i="35"/>
  <c r="O44" i="35"/>
  <c r="N44" i="35"/>
  <c r="S9" i="35"/>
  <c r="AD51" i="35"/>
  <c r="AB51" i="35"/>
  <c r="Z51" i="35"/>
  <c r="Z45" i="35" s="1"/>
  <c r="Z44" i="35" s="1"/>
  <c r="X51" i="35"/>
  <c r="X45" i="35" s="1"/>
  <c r="V51" i="35"/>
  <c r="V45" i="35" s="1"/>
  <c r="AE55" i="35"/>
  <c r="AE49" i="35" s="1"/>
  <c r="AE44" i="35" s="1"/>
  <c r="W55" i="35"/>
  <c r="K55" i="35"/>
  <c r="K49" i="35" s="1"/>
  <c r="K44" i="35" s="1"/>
  <c r="Y44" i="35"/>
  <c r="C49" i="35"/>
  <c r="C16" i="35"/>
  <c r="C52" i="35"/>
  <c r="G52" i="35" s="1"/>
  <c r="C9" i="35"/>
  <c r="G9" i="35" s="1"/>
  <c r="C46" i="35"/>
  <c r="V44" i="35"/>
  <c r="S44" i="35"/>
  <c r="AC44" i="35"/>
  <c r="Q44" i="35"/>
  <c r="I44" i="35"/>
  <c r="N50" i="35"/>
  <c r="AA44" i="35"/>
  <c r="V50" i="35"/>
  <c r="L44" i="35"/>
  <c r="R50" i="35"/>
  <c r="J50" i="35"/>
  <c r="B16" i="35"/>
  <c r="B47" i="35"/>
  <c r="AA50" i="35"/>
  <c r="X44" i="35"/>
  <c r="E51" i="35"/>
  <c r="G51" i="35" s="1"/>
  <c r="S50" i="35"/>
  <c r="O50" i="35"/>
  <c r="K50" i="35"/>
  <c r="AC50" i="35"/>
  <c r="Q50" i="35"/>
  <c r="M50" i="35"/>
  <c r="H44" i="35"/>
  <c r="D23" i="35"/>
  <c r="D52" i="35"/>
  <c r="AE50" i="35"/>
  <c r="E46" i="35"/>
  <c r="Y50" i="35"/>
  <c r="U50" i="35"/>
  <c r="I50" i="35"/>
  <c r="B46" i="35"/>
  <c r="C45" i="35"/>
  <c r="Z50" i="35"/>
  <c r="X50" i="35"/>
  <c r="R44" i="35"/>
  <c r="P50" i="35"/>
  <c r="L50" i="35"/>
  <c r="J44" i="35"/>
  <c r="H50" i="35"/>
  <c r="F23" i="35"/>
  <c r="G23" i="35"/>
  <c r="E45" i="35"/>
  <c r="G45" i="35" s="1"/>
  <c r="T51" i="35"/>
  <c r="D51" i="35"/>
  <c r="G48" i="35"/>
  <c r="F48" i="35"/>
  <c r="F18" i="35"/>
  <c r="F31" i="35"/>
  <c r="G31" i="35"/>
  <c r="D16" i="35"/>
  <c r="D54" i="35"/>
  <c r="D48" i="35"/>
  <c r="G59" i="35"/>
  <c r="E56" i="35"/>
  <c r="G56" i="35" s="1"/>
  <c r="F54" i="35"/>
  <c r="G54" i="35"/>
  <c r="F52" i="35"/>
  <c r="F16" i="35" l="1"/>
  <c r="C50" i="35"/>
  <c r="G16" i="35"/>
  <c r="G46" i="35"/>
  <c r="W50" i="35"/>
  <c r="W49" i="35"/>
  <c r="W44" i="35" s="1"/>
  <c r="AD45" i="35"/>
  <c r="AD44" i="35" s="1"/>
  <c r="AD50" i="35"/>
  <c r="D14" i="35"/>
  <c r="F14" i="35"/>
  <c r="E55" i="35"/>
  <c r="G55" i="35" s="1"/>
  <c r="E49" i="35"/>
  <c r="F10" i="35"/>
  <c r="B9" i="35"/>
  <c r="F9" i="35" s="1"/>
  <c r="G49" i="35"/>
  <c r="AB45" i="35"/>
  <c r="AB44" i="35" s="1"/>
  <c r="AB50" i="35"/>
  <c r="G14" i="35"/>
  <c r="F46" i="35"/>
  <c r="B55" i="35"/>
  <c r="B49" i="35"/>
  <c r="D46" i="35"/>
  <c r="E53" i="35"/>
  <c r="D53" i="35"/>
  <c r="B51" i="35"/>
  <c r="T50" i="35"/>
  <c r="T45" i="35"/>
  <c r="T44" i="35" s="1"/>
  <c r="D55" i="35" l="1"/>
  <c r="F55" i="35" s="1"/>
  <c r="D49" i="35"/>
  <c r="F49" i="35" s="1"/>
  <c r="D9" i="35"/>
  <c r="G47" i="35"/>
  <c r="F47" i="35"/>
  <c r="F53" i="35"/>
  <c r="G53" i="35"/>
  <c r="E50" i="35"/>
  <c r="G50" i="35" s="1"/>
  <c r="G44" i="35"/>
  <c r="F45" i="35"/>
  <c r="B44" i="35"/>
  <c r="B50" i="35"/>
  <c r="F51" i="35"/>
  <c r="D50" i="35" l="1"/>
  <c r="F44" i="35"/>
  <c r="F50" i="35"/>
</calcChain>
</file>

<file path=xl/sharedStrings.xml><?xml version="1.0" encoding="utf-8"?>
<sst xmlns="http://schemas.openxmlformats.org/spreadsheetml/2006/main" count="112" uniqueCount="50">
  <si>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</si>
  <si>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</si>
  <si>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</si>
  <si>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</si>
  <si>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</si>
  <si>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</si>
  <si>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</si>
  <si>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</si>
  <si>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</si>
  <si>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</si>
  <si>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</si>
  <si>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</si>
  <si>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</si>
  <si>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</si>
  <si>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</si>
  <si>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</si>
  <si>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</si>
  <si>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</si>
  <si>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</si>
  <si>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</si>
  <si>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</si>
  <si>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</si>
  <si>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</si>
  <si>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</si>
  <si>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</si>
  <si>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</si>
  <si>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</si>
  <si>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</si>
  <si>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 xml:space="preserve">
План на
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</si>
  <si>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</si>
  <si>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</si>
  <si>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</si>
  <si>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</si>
  <si>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</si>
  <si>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</si>
  <si>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</si>
  <si>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</si>
  <si>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</si>
  <si>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1.1. Благоустройство дворовых территорий в городе Когалыме (3)</t>
  </si>
  <si>
    <t>1.2. Создание объектов благоустройства на территории города Когалыма (4)</t>
  </si>
  <si>
    <t>Директор 
МКУ "УКСиЖКК г.Когалыма"</t>
  </si>
  <si>
    <t>__________________________И.Р.Кадыров</t>
  </si>
  <si>
    <t>Р.О. Терсин, тел. 93-574</t>
  </si>
  <si>
    <t>Муниципальный контракт №0187300013722000160 от 30.09.2022 на строительство объекта 2 этап:
- цена контракта 18 500,00 тыс. руб.
- выполнение работ с 01.05.2023 по 20.07.2023.
- внесены изменения в существенные условия контракта, в части установления аванса в размере 40% от цены контракта, перечислен аванс в сумме 7 400 000,00 рублей (40%),
- работы выполнены и оплачены в полном объеме.</t>
  </si>
  <si>
    <t>План на  01.01.2024</t>
  </si>
  <si>
    <t>Профинансировано на 01.01.2024</t>
  </si>
  <si>
    <t>Кассовый расход на  01.01.2024</t>
  </si>
  <si>
    <t xml:space="preserve">1. Средства бюджета города Когалыма.
1.1 МК №0187300013723000258 от 14.08.2023 на устройство сетей ливневой канализации в рамках благоустройства дворовых территорий жилых домов №19, №21 по улице Мира города Когалыма на сумму 1 501,54 тыс. руб., срок завершения выполнения работ 13.10.2023, работы выполнены и оплачены в полном объеме.
1.2 МК №0187300013723000264 от 23.08.2023 на ремонт внутри дворовых проездов в рамках благоустройства дворовых территорий в районе жилых домов №19, №21, №31 по улице Мира в городе Когалыме на сумму 9 972,46 тыс. руб., срок завершения выполнения работ 29.09.2023. Работы выполнены, приняты и оплачены на сумму 9 816,95. В части неисполненных обязательств контракт растогнут. бот 29.09.2023, ведется выполнение работ. 
1.3  МК №0187300013723000263 от 23.08.2023 на ремонт элементов благоустройства дворовых территорий в районе жилых домов №19, №21, №31 по улице Мира в городе Когалыме на сумму 8 618,84 тыс. руб., срок завершения выполнения работ 10.09.2023, Работы выполнены, приняты и оплачены на сумму 8 277,19. В части неисполненных обязательств контракт растогнут. 
1.4 МК №0187300013723000256 от 04.08.2023 на ремонт сетей наружного освещения в рамках благоустройства дворовых территорий жилых домов №19, №21 по улице Мира города Когалыма на сумму 1 207,40 тыс. руб., срок завершения выполнения работ 03.10.2023, работы выполачены и оплачены в полном объеме.
1.5. МК №1610 от 30.10.2023 на выполнение работ по установке ограждения детской спортивной площадки, расположенной в районе дворовых территорий жилых домов 13,15,17 по проезду Солнечный в городе Когалыме на сумму 1 092,00 тыс.руб., срок завершения работ 30.11.2023, работы выполнены и оплачены  в полном объеме.
2. Привлеченные средства. 
 Контракт №23Д0321 от 29.05.2023 на выполнение работ по благоустройству дворовых территорий многоквартирных домов по улице Ленинградская, дом 8, дом 12, улице Молодежная, дом 9, дом 11:
- цена контракта 32 673,85 тыс. руб.;
- срок окончания выполнения работ 30.09.2023;
-по адресу ул. Ленинградская, дом 8, дом 12 - работы выполнены и оплачены в полном объеме.
- по адресу ул. Молодежная, дом 9, дом 11 - работы выполнены и оплачены в полном объеме.
</t>
  </si>
  <si>
    <t>Принято решение выделенный объем финансирования направить на создание литературного сквера.
1. Муниципальный контракт №45/2023 от 31.07.2023 на выполнение проектно-изыскательских работ по объекту благоустройства "Литературный сквер в городе Когалыме":
- цена контракта 598,00 тыс. руб.;
- срок окончания выполнения работ 30.09.2023;
- работы выполнены и оплачены в полном объёме.
2. Муниципальный контракт №53/2023 от 10.08.2023 на оказание услуг по подготовке схемы расположения замельного участка в целях получения разрешения на размещение объекта без предоставления земельного участка и установления сервитута по объекту "Литературный сквер":
- цена контракта 21,4 тыс.руб;
-срок окончания оказания услуг 30.08.2023;
-услуги оказаны и оплачены в полном объёме.
3.Муниципальный контракт № 0187300013723000354 от 23.10.2023 на выполнение работ по строительству сетей освещения объекта благоустройства "Литературный сквер в городе Когалыме".
-цена контракта 1 426,59 тыс.руб.;
-срок окончания выполнения работ 10.12.2023;
-работы выпоолнены и оплачены на сумму 503,58. Контракт расторгнут по соглашению сторон 01.12.2023
4. Муниципальный контракт № 117/2023 от 15.12.2023 на поставкау и монтаж светильников объекта благоустройства "Литературный сквер в городе Когалыме"
-цена контракта 580,00 тыс.руб; произведена частичная оплата за фактически поставленные и установленные светильники в размере 348,0 тыс.руб.
-срок поставки и монтажа:22.12.2023;
-ведется исполнение контракта.
5. Муниципальный контракт № 118/2023 от 15.12.2023 на поставку и монтаж опор для светильников объекта благоустройства "Литературный сквер в городе Когалыме"
-цена контракта 575,0 тыс.руб;
-срок поставки и монтажа: 22.12.2023;
-контракт исполнен и оплачен в полном объеме.
6. Муниципальный контракт № 1/1093 от 15.12.2023 на оказание услуг по оформлению технического плана по объекту "Литературный сквер в городе Когалыме"
-цена контракта 25,1 тыс.руб.;
-срок оказания услуг 25.12.2023;
-услуги оказаны и оплачены в полном объеме.
Неисполнение сетевого графика в свзяи с нарушением сроков выполнения работ подрядными организациями и образованием экономии по результатам расторжения муниципального контракта (п.3).                        Плановые бюджетные ассегнования в размере 5 000,0 перенесены на 2024 год</t>
  </si>
  <si>
    <t>Отчет о ходе реализации муниципальной программы "Формирование комфортной городской среды в городе Когалыме" по состоянию на 01.02.2024 (сетевой график) 
«Формирование комфортной гороской среды в городе Когалыме»  (постановление Администрации города Когалыма от 14.11.2017 №2354)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</si>
</sst>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3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32" fillId="7" borderId="1" xfId="0" applyNumberFormat="1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colors>
    <mruColors>
      <color rgb="FF99FFCC"/>
      <color rgb="FF66FF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3"/>
  <sheetViews>
    <sheetView tabSelected="1" zoomScale="59" zoomScaleNormal="59" workbookViewId="0">
      <selection activeCell="F44" sqref="F44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15" width="13.42578125" customWidth="1"/>
    <col min="16" max="17" width="13.42578125" style="67" customWidth="1"/>
    <col min="18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47"/>
      <c r="AA1" s="47"/>
      <c r="AB1" s="47"/>
      <c r="AC1" s="47"/>
      <c r="AD1" s="47"/>
      <c r="AE1" s="47"/>
      <c r="AF1" s="47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6.5" customHeight="1" x14ac:dyDescent="0.25">
      <c r="A2" s="7"/>
      <c r="B2" s="35" t="s">
        <v>28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64"/>
      <c r="Q2" s="64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72" t="s">
        <v>25</v>
      </c>
      <c r="B3" s="75" t="s">
        <v>34</v>
      </c>
      <c r="C3" s="78" t="s">
        <v>44</v>
      </c>
      <c r="D3" s="78" t="s">
        <v>45</v>
      </c>
      <c r="E3" s="78" t="s">
        <v>46</v>
      </c>
      <c r="F3" s="81" t="s">
        <v>0</v>
      </c>
      <c r="G3" s="82"/>
      <c r="H3" s="83" t="s">
        <v>1</v>
      </c>
      <c r="I3" s="82"/>
      <c r="J3" s="83" t="s">
        <v>2</v>
      </c>
      <c r="K3" s="82"/>
      <c r="L3" s="83" t="s">
        <v>3</v>
      </c>
      <c r="M3" s="82"/>
      <c r="N3" s="83" t="s">
        <v>4</v>
      </c>
      <c r="O3" s="82"/>
      <c r="P3" s="83" t="s">
        <v>5</v>
      </c>
      <c r="Q3" s="82"/>
      <c r="R3" s="83" t="s">
        <v>6</v>
      </c>
      <c r="S3" s="82"/>
      <c r="T3" s="83" t="s">
        <v>7</v>
      </c>
      <c r="U3" s="82"/>
      <c r="V3" s="83" t="s">
        <v>8</v>
      </c>
      <c r="W3" s="82"/>
      <c r="X3" s="83" t="s">
        <v>9</v>
      </c>
      <c r="Y3" s="82"/>
      <c r="Z3" s="83" t="s">
        <v>10</v>
      </c>
      <c r="AA3" s="82"/>
      <c r="AB3" s="83" t="s">
        <v>11</v>
      </c>
      <c r="AC3" s="82"/>
      <c r="AD3" s="83" t="s">
        <v>12</v>
      </c>
      <c r="AE3" s="82"/>
      <c r="AF3" s="78" t="s">
        <v>13</v>
      </c>
    </row>
    <row r="4" spans="1:41" ht="15" customHeight="1" x14ac:dyDescent="0.25">
      <c r="A4" s="73"/>
      <c r="B4" s="76"/>
      <c r="C4" s="79"/>
      <c r="D4" s="79"/>
      <c r="E4" s="79"/>
      <c r="F4" s="84" t="s">
        <v>14</v>
      </c>
      <c r="G4" s="86" t="s">
        <v>15</v>
      </c>
      <c r="H4" s="11"/>
      <c r="I4" s="11"/>
      <c r="J4" s="11"/>
      <c r="K4" s="11"/>
      <c r="L4" s="11"/>
      <c r="M4" s="11"/>
      <c r="N4" s="86" t="s">
        <v>20</v>
      </c>
      <c r="O4" s="86" t="s">
        <v>16</v>
      </c>
      <c r="P4" s="88" t="s">
        <v>20</v>
      </c>
      <c r="Q4" s="88" t="s">
        <v>16</v>
      </c>
      <c r="R4" s="86" t="s">
        <v>20</v>
      </c>
      <c r="S4" s="86" t="s">
        <v>16</v>
      </c>
      <c r="T4" s="86" t="s">
        <v>20</v>
      </c>
      <c r="U4" s="86" t="s">
        <v>16</v>
      </c>
      <c r="V4" s="86" t="s">
        <v>20</v>
      </c>
      <c r="W4" s="86" t="s">
        <v>16</v>
      </c>
      <c r="X4" s="86" t="s">
        <v>20</v>
      </c>
      <c r="Y4" s="86" t="s">
        <v>16</v>
      </c>
      <c r="Z4" s="86" t="s">
        <v>20</v>
      </c>
      <c r="AA4" s="86" t="s">
        <v>16</v>
      </c>
      <c r="AB4" s="86" t="s">
        <v>20</v>
      </c>
      <c r="AC4" s="86" t="s">
        <v>16</v>
      </c>
      <c r="AD4" s="86" t="s">
        <v>20</v>
      </c>
      <c r="AE4" s="86" t="s">
        <v>16</v>
      </c>
      <c r="AF4" s="79"/>
    </row>
    <row r="5" spans="1:41" ht="37.5" customHeight="1" x14ac:dyDescent="0.25">
      <c r="A5" s="74"/>
      <c r="B5" s="77"/>
      <c r="C5" s="80"/>
      <c r="D5" s="80"/>
      <c r="E5" s="80"/>
      <c r="F5" s="85"/>
      <c r="G5" s="87"/>
      <c r="H5" s="12" t="s">
        <v>20</v>
      </c>
      <c r="I5" s="12" t="s">
        <v>16</v>
      </c>
      <c r="J5" s="12" t="s">
        <v>20</v>
      </c>
      <c r="K5" s="40" t="s">
        <v>16</v>
      </c>
      <c r="L5" s="12" t="s">
        <v>20</v>
      </c>
      <c r="M5" s="12" t="s">
        <v>16</v>
      </c>
      <c r="N5" s="87"/>
      <c r="O5" s="87"/>
      <c r="P5" s="89"/>
      <c r="Q5" s="89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0"/>
    </row>
    <row r="6" spans="1:41" s="57" customFormat="1" ht="16.5" customHeight="1" x14ac:dyDescent="0.25">
      <c r="A6" s="54">
        <v>1</v>
      </c>
      <c r="B6" s="55">
        <v>2</v>
      </c>
      <c r="C6" s="56">
        <v>3</v>
      </c>
      <c r="D6" s="54">
        <v>4</v>
      </c>
      <c r="E6" s="55">
        <v>5</v>
      </c>
      <c r="F6" s="56">
        <v>6</v>
      </c>
      <c r="G6" s="54">
        <v>7</v>
      </c>
      <c r="H6" s="55">
        <v>8</v>
      </c>
      <c r="I6" s="56">
        <v>9</v>
      </c>
      <c r="J6" s="54">
        <v>10</v>
      </c>
      <c r="K6" s="55">
        <v>11</v>
      </c>
      <c r="L6" s="56">
        <v>12</v>
      </c>
      <c r="M6" s="54">
        <v>13</v>
      </c>
      <c r="N6" s="55">
        <v>14</v>
      </c>
      <c r="O6" s="56">
        <v>15</v>
      </c>
      <c r="P6" s="65">
        <v>16</v>
      </c>
      <c r="Q6" s="66">
        <v>17</v>
      </c>
      <c r="R6" s="56">
        <v>18</v>
      </c>
      <c r="S6" s="54">
        <v>19</v>
      </c>
      <c r="T6" s="55">
        <v>20</v>
      </c>
      <c r="U6" s="56">
        <v>21</v>
      </c>
      <c r="V6" s="54">
        <v>22</v>
      </c>
      <c r="W6" s="55">
        <v>23</v>
      </c>
      <c r="X6" s="56">
        <v>24</v>
      </c>
      <c r="Y6" s="54">
        <v>25</v>
      </c>
      <c r="Z6" s="55">
        <v>26</v>
      </c>
      <c r="AA6" s="56">
        <v>27</v>
      </c>
      <c r="AB6" s="54">
        <v>28</v>
      </c>
      <c r="AC6" s="55">
        <v>29</v>
      </c>
      <c r="AD6" s="56">
        <v>30</v>
      </c>
      <c r="AE6" s="54">
        <v>31</v>
      </c>
      <c r="AF6" s="55">
        <v>32</v>
      </c>
    </row>
    <row r="7" spans="1:41" ht="40.5" customHeight="1" x14ac:dyDescent="0.25">
      <c r="A7" s="96" t="s">
        <v>29</v>
      </c>
      <c r="B7" s="9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69"/>
      <c r="Q7" s="69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9"/>
      <c r="AF7" s="63"/>
    </row>
    <row r="8" spans="1:41" ht="20.25" x14ac:dyDescent="0.25">
      <c r="A8" s="98" t="s">
        <v>35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00"/>
      <c r="AF8" s="101"/>
    </row>
    <row r="9" spans="1:41" ht="21" customHeight="1" x14ac:dyDescent="0.25">
      <c r="A9" s="13" t="s">
        <v>17</v>
      </c>
      <c r="B9" s="21">
        <f t="shared" ref="B9:E9" si="0">B10+B11+B12+B14</f>
        <v>45283.8</v>
      </c>
      <c r="C9" s="14">
        <f t="shared" si="0"/>
        <v>0</v>
      </c>
      <c r="D9" s="14">
        <f t="shared" si="0"/>
        <v>0</v>
      </c>
      <c r="E9" s="39">
        <f t="shared" si="0"/>
        <v>0</v>
      </c>
      <c r="F9" s="14">
        <f>E9/B9%</f>
        <v>0</v>
      </c>
      <c r="G9" s="14">
        <f t="shared" ref="G9:G14" si="1">IFERROR(E9/C9%,0)</f>
        <v>0</v>
      </c>
      <c r="H9" s="14">
        <f t="shared" ref="H9:AE9" si="2">H10+H11+H12+H14</f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  <c r="P9" s="21">
        <f t="shared" si="2"/>
        <v>0</v>
      </c>
      <c r="Q9" s="21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14">
        <f t="shared" si="2"/>
        <v>45283.8</v>
      </c>
      <c r="W9" s="14">
        <f t="shared" si="2"/>
        <v>0</v>
      </c>
      <c r="X9" s="14">
        <f t="shared" si="2"/>
        <v>0</v>
      </c>
      <c r="Y9" s="14">
        <f t="shared" si="2"/>
        <v>0</v>
      </c>
      <c r="Z9" s="14">
        <f t="shared" si="2"/>
        <v>0</v>
      </c>
      <c r="AA9" s="14">
        <f t="shared" si="2"/>
        <v>0</v>
      </c>
      <c r="AB9" s="14">
        <f t="shared" si="2"/>
        <v>0</v>
      </c>
      <c r="AC9" s="14">
        <f t="shared" si="2"/>
        <v>0</v>
      </c>
      <c r="AD9" s="14">
        <f t="shared" si="2"/>
        <v>0</v>
      </c>
      <c r="AE9" s="14">
        <f t="shared" si="2"/>
        <v>0</v>
      </c>
      <c r="AF9" s="102"/>
    </row>
    <row r="10" spans="1:41" ht="16.5" x14ac:dyDescent="0.25">
      <c r="A10" s="15" t="s">
        <v>19</v>
      </c>
      <c r="B10" s="16">
        <f>B17</f>
        <v>4870.8</v>
      </c>
      <c r="C10" s="16">
        <f>C17</f>
        <v>0</v>
      </c>
      <c r="D10" s="16">
        <f>E10</f>
        <v>0</v>
      </c>
      <c r="E10" s="16">
        <f>I10+K10+M10+O10+Q10+S10+U10+W10+Y10+AA10+AC10+AE10</f>
        <v>0</v>
      </c>
      <c r="F10" s="18">
        <f>IFERROR(E10/B10%,0)</f>
        <v>0</v>
      </c>
      <c r="G10" s="18">
        <f t="shared" si="1"/>
        <v>0</v>
      </c>
      <c r="H10" s="16">
        <f>H17</f>
        <v>0</v>
      </c>
      <c r="I10" s="16">
        <f t="shared" ref="I10:AE10" si="3">I17</f>
        <v>0</v>
      </c>
      <c r="J10" s="16">
        <f t="shared" si="3"/>
        <v>0</v>
      </c>
      <c r="K10" s="16">
        <f t="shared" si="3"/>
        <v>0</v>
      </c>
      <c r="L10" s="16">
        <f t="shared" si="3"/>
        <v>0</v>
      </c>
      <c r="M10" s="16">
        <f t="shared" si="3"/>
        <v>0</v>
      </c>
      <c r="N10" s="16">
        <f t="shared" si="3"/>
        <v>0</v>
      </c>
      <c r="O10" s="16">
        <f t="shared" si="3"/>
        <v>0</v>
      </c>
      <c r="P10" s="16">
        <f t="shared" si="3"/>
        <v>0</v>
      </c>
      <c r="Q10" s="16">
        <f t="shared" si="3"/>
        <v>0</v>
      </c>
      <c r="R10" s="16">
        <f t="shared" si="3"/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4870.8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  <c r="AE10" s="16">
        <f t="shared" si="3"/>
        <v>0</v>
      </c>
      <c r="AF10" s="102"/>
    </row>
    <row r="11" spans="1:41" ht="16.5" x14ac:dyDescent="0.25">
      <c r="A11" s="15" t="s">
        <v>23</v>
      </c>
      <c r="B11" s="16">
        <f t="shared" ref="B11:C11" si="4">B18</f>
        <v>7641.9</v>
      </c>
      <c r="C11" s="16">
        <f t="shared" si="4"/>
        <v>0</v>
      </c>
      <c r="D11" s="16">
        <f>E11</f>
        <v>0</v>
      </c>
      <c r="E11" s="16">
        <f>I11+K11+M11+O11+Q11+S11+U11+W11+Y11+AA11+AC11+AE11</f>
        <v>0</v>
      </c>
      <c r="F11" s="18">
        <f>IFERROR(E11/B11%,0)</f>
        <v>0</v>
      </c>
      <c r="G11" s="18">
        <f t="shared" si="1"/>
        <v>0</v>
      </c>
      <c r="H11" s="16">
        <f t="shared" ref="H11:AE11" si="5">H18</f>
        <v>0</v>
      </c>
      <c r="I11" s="16">
        <f t="shared" si="5"/>
        <v>0</v>
      </c>
      <c r="J11" s="16">
        <f t="shared" si="5"/>
        <v>0</v>
      </c>
      <c r="K11" s="16">
        <f t="shared" si="5"/>
        <v>0</v>
      </c>
      <c r="L11" s="16">
        <f t="shared" si="5"/>
        <v>0</v>
      </c>
      <c r="M11" s="16">
        <f t="shared" si="5"/>
        <v>0</v>
      </c>
      <c r="N11" s="16">
        <f t="shared" si="5"/>
        <v>0</v>
      </c>
      <c r="O11" s="16">
        <f t="shared" si="5"/>
        <v>0</v>
      </c>
      <c r="P11" s="16">
        <f t="shared" si="5"/>
        <v>0</v>
      </c>
      <c r="Q11" s="16">
        <f t="shared" si="5"/>
        <v>0</v>
      </c>
      <c r="R11" s="16">
        <f t="shared" si="5"/>
        <v>0</v>
      </c>
      <c r="S11" s="16">
        <f t="shared" si="5"/>
        <v>0</v>
      </c>
      <c r="T11" s="16">
        <f t="shared" si="5"/>
        <v>0</v>
      </c>
      <c r="U11" s="16">
        <f t="shared" si="5"/>
        <v>0</v>
      </c>
      <c r="V11" s="16">
        <f t="shared" si="5"/>
        <v>7641.9</v>
      </c>
      <c r="W11" s="16">
        <f t="shared" si="5"/>
        <v>0</v>
      </c>
      <c r="X11" s="16">
        <f t="shared" si="5"/>
        <v>0</v>
      </c>
      <c r="Y11" s="16">
        <f t="shared" si="5"/>
        <v>0</v>
      </c>
      <c r="Z11" s="16">
        <f t="shared" si="5"/>
        <v>0</v>
      </c>
      <c r="AA11" s="16">
        <f t="shared" si="5"/>
        <v>0</v>
      </c>
      <c r="AB11" s="16">
        <f t="shared" si="5"/>
        <v>0</v>
      </c>
      <c r="AC11" s="16">
        <f t="shared" si="5"/>
        <v>0</v>
      </c>
      <c r="AD11" s="16">
        <f t="shared" si="5"/>
        <v>0</v>
      </c>
      <c r="AE11" s="16">
        <f t="shared" si="5"/>
        <v>0</v>
      </c>
      <c r="AF11" s="102"/>
    </row>
    <row r="12" spans="1:41" ht="31.5" x14ac:dyDescent="0.25">
      <c r="A12" s="15" t="s">
        <v>18</v>
      </c>
      <c r="B12" s="16">
        <f t="shared" ref="B12:C12" si="6">B19</f>
        <v>32771.1</v>
      </c>
      <c r="C12" s="16">
        <f t="shared" si="6"/>
        <v>0</v>
      </c>
      <c r="D12" s="16">
        <f>E12</f>
        <v>0</v>
      </c>
      <c r="E12" s="16">
        <f>I12+K12+M12+O12+Q12+S12+U12+W12+Y12+AA12+AC12+AE12</f>
        <v>0</v>
      </c>
      <c r="F12" s="18">
        <f>IFERROR(E12/B12%,0)</f>
        <v>0</v>
      </c>
      <c r="G12" s="18">
        <f t="shared" si="1"/>
        <v>0</v>
      </c>
      <c r="H12" s="16">
        <f t="shared" ref="H12:AE12" si="7">H19</f>
        <v>0</v>
      </c>
      <c r="I12" s="16">
        <f t="shared" si="7"/>
        <v>0</v>
      </c>
      <c r="J12" s="16">
        <f t="shared" si="7"/>
        <v>0</v>
      </c>
      <c r="K12" s="16">
        <f t="shared" si="7"/>
        <v>0</v>
      </c>
      <c r="L12" s="16">
        <f t="shared" si="7"/>
        <v>0</v>
      </c>
      <c r="M12" s="16">
        <f t="shared" si="7"/>
        <v>0</v>
      </c>
      <c r="N12" s="16">
        <f t="shared" si="7"/>
        <v>0</v>
      </c>
      <c r="O12" s="16">
        <f t="shared" si="7"/>
        <v>0</v>
      </c>
      <c r="P12" s="16">
        <f t="shared" si="7"/>
        <v>0</v>
      </c>
      <c r="Q12" s="16">
        <f t="shared" si="7"/>
        <v>0</v>
      </c>
      <c r="R12" s="16">
        <f t="shared" si="7"/>
        <v>0</v>
      </c>
      <c r="S12" s="16">
        <f t="shared" si="7"/>
        <v>0</v>
      </c>
      <c r="T12" s="16">
        <f t="shared" si="7"/>
        <v>0</v>
      </c>
      <c r="U12" s="16">
        <f t="shared" si="7"/>
        <v>0</v>
      </c>
      <c r="V12" s="16">
        <f t="shared" si="7"/>
        <v>32771.1</v>
      </c>
      <c r="W12" s="16">
        <f t="shared" si="7"/>
        <v>0</v>
      </c>
      <c r="X12" s="16">
        <f t="shared" si="7"/>
        <v>0</v>
      </c>
      <c r="Y12" s="16">
        <f t="shared" si="7"/>
        <v>0</v>
      </c>
      <c r="Z12" s="16">
        <f t="shared" si="7"/>
        <v>0</v>
      </c>
      <c r="AA12" s="16">
        <f t="shared" si="7"/>
        <v>0</v>
      </c>
      <c r="AB12" s="16">
        <f t="shared" si="7"/>
        <v>0</v>
      </c>
      <c r="AC12" s="16">
        <f t="shared" si="7"/>
        <v>0</v>
      </c>
      <c r="AD12" s="16">
        <f t="shared" si="7"/>
        <v>0</v>
      </c>
      <c r="AE12" s="16">
        <f t="shared" si="7"/>
        <v>0</v>
      </c>
      <c r="AF12" s="102"/>
    </row>
    <row r="13" spans="1:41" ht="25.5" x14ac:dyDescent="0.25">
      <c r="A13" s="22" t="s">
        <v>22</v>
      </c>
      <c r="B13" s="16">
        <f t="shared" ref="B13:C13" si="8">B20</f>
        <v>3128.2</v>
      </c>
      <c r="C13" s="16">
        <f t="shared" si="8"/>
        <v>0</v>
      </c>
      <c r="D13" s="23">
        <f>E13</f>
        <v>0</v>
      </c>
      <c r="E13" s="23">
        <f>I13+K13+M13+O13+Q13+S13+U13+W13+Y13+AA13+AC13+AE13</f>
        <v>0</v>
      </c>
      <c r="F13" s="18">
        <f>IFERROR(E13/B13%,0)</f>
        <v>0</v>
      </c>
      <c r="G13" s="18">
        <f t="shared" si="1"/>
        <v>0</v>
      </c>
      <c r="H13" s="16">
        <f t="shared" ref="H13:AE13" si="9">H20</f>
        <v>0</v>
      </c>
      <c r="I13" s="16">
        <f t="shared" si="9"/>
        <v>0</v>
      </c>
      <c r="J13" s="16">
        <f t="shared" si="9"/>
        <v>0</v>
      </c>
      <c r="K13" s="16">
        <f t="shared" si="9"/>
        <v>0</v>
      </c>
      <c r="L13" s="16">
        <f t="shared" si="9"/>
        <v>0</v>
      </c>
      <c r="M13" s="16">
        <f t="shared" si="9"/>
        <v>0</v>
      </c>
      <c r="N13" s="16">
        <f t="shared" si="9"/>
        <v>0</v>
      </c>
      <c r="O13" s="16">
        <f t="shared" si="9"/>
        <v>0</v>
      </c>
      <c r="P13" s="16">
        <f t="shared" si="9"/>
        <v>0</v>
      </c>
      <c r="Q13" s="16">
        <f t="shared" si="9"/>
        <v>0</v>
      </c>
      <c r="R13" s="16">
        <f t="shared" si="9"/>
        <v>0</v>
      </c>
      <c r="S13" s="16">
        <f t="shared" si="9"/>
        <v>0</v>
      </c>
      <c r="T13" s="16">
        <f t="shared" si="9"/>
        <v>0</v>
      </c>
      <c r="U13" s="16">
        <f t="shared" si="9"/>
        <v>0</v>
      </c>
      <c r="V13" s="16">
        <f t="shared" si="9"/>
        <v>3128.2</v>
      </c>
      <c r="W13" s="16">
        <f t="shared" si="9"/>
        <v>0</v>
      </c>
      <c r="X13" s="16">
        <f t="shared" si="9"/>
        <v>0</v>
      </c>
      <c r="Y13" s="16">
        <f t="shared" si="9"/>
        <v>0</v>
      </c>
      <c r="Z13" s="16">
        <f t="shared" si="9"/>
        <v>0</v>
      </c>
      <c r="AA13" s="16">
        <f t="shared" si="9"/>
        <v>0</v>
      </c>
      <c r="AB13" s="16">
        <f t="shared" si="9"/>
        <v>0</v>
      </c>
      <c r="AC13" s="16">
        <f t="shared" si="9"/>
        <v>0</v>
      </c>
      <c r="AD13" s="16">
        <f t="shared" si="9"/>
        <v>0</v>
      </c>
      <c r="AE13" s="16">
        <f t="shared" si="9"/>
        <v>0</v>
      </c>
      <c r="AF13" s="102"/>
    </row>
    <row r="14" spans="1:41" ht="31.5" x14ac:dyDescent="0.25">
      <c r="A14" s="15" t="s">
        <v>26</v>
      </c>
      <c r="B14" s="16">
        <f t="shared" ref="B14:C14" si="10">B21</f>
        <v>0</v>
      </c>
      <c r="C14" s="16">
        <f t="shared" si="10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 t="shared" si="1"/>
        <v>0</v>
      </c>
      <c r="H14" s="16">
        <f t="shared" ref="H14:AE14" si="11">H21</f>
        <v>0</v>
      </c>
      <c r="I14" s="16">
        <f t="shared" si="11"/>
        <v>0</v>
      </c>
      <c r="J14" s="16">
        <f t="shared" si="11"/>
        <v>0</v>
      </c>
      <c r="K14" s="16">
        <f t="shared" si="11"/>
        <v>0</v>
      </c>
      <c r="L14" s="16">
        <f t="shared" si="11"/>
        <v>0</v>
      </c>
      <c r="M14" s="16">
        <f t="shared" si="11"/>
        <v>0</v>
      </c>
      <c r="N14" s="16">
        <f t="shared" si="11"/>
        <v>0</v>
      </c>
      <c r="O14" s="16">
        <f t="shared" si="11"/>
        <v>0</v>
      </c>
      <c r="P14" s="16">
        <f t="shared" si="11"/>
        <v>0</v>
      </c>
      <c r="Q14" s="16">
        <f t="shared" si="11"/>
        <v>0</v>
      </c>
      <c r="R14" s="16">
        <f t="shared" si="11"/>
        <v>0</v>
      </c>
      <c r="S14" s="16">
        <f t="shared" si="11"/>
        <v>0</v>
      </c>
      <c r="T14" s="16">
        <f t="shared" si="11"/>
        <v>0</v>
      </c>
      <c r="U14" s="16">
        <f t="shared" si="11"/>
        <v>0</v>
      </c>
      <c r="V14" s="16">
        <f t="shared" si="11"/>
        <v>0</v>
      </c>
      <c r="W14" s="16">
        <f t="shared" si="11"/>
        <v>0</v>
      </c>
      <c r="X14" s="16">
        <f t="shared" si="11"/>
        <v>0</v>
      </c>
      <c r="Y14" s="16">
        <f t="shared" si="11"/>
        <v>0</v>
      </c>
      <c r="Z14" s="16">
        <f t="shared" si="11"/>
        <v>0</v>
      </c>
      <c r="AA14" s="16">
        <f t="shared" si="11"/>
        <v>0</v>
      </c>
      <c r="AB14" s="16">
        <f t="shared" si="11"/>
        <v>0</v>
      </c>
      <c r="AC14" s="16">
        <f t="shared" si="11"/>
        <v>0</v>
      </c>
      <c r="AD14" s="16">
        <f t="shared" si="11"/>
        <v>0</v>
      </c>
      <c r="AE14" s="16">
        <f t="shared" si="11"/>
        <v>0</v>
      </c>
      <c r="AF14" s="103"/>
    </row>
    <row r="15" spans="1:41" ht="26.25" customHeight="1" x14ac:dyDescent="0.25">
      <c r="A15" s="90" t="s">
        <v>36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93"/>
    </row>
    <row r="16" spans="1:41" ht="21" customHeight="1" x14ac:dyDescent="0.25">
      <c r="A16" s="13" t="s">
        <v>17</v>
      </c>
      <c r="B16" s="21">
        <f t="shared" ref="B16:AE16" si="12">B17+B18+B19+B21</f>
        <v>45283.8</v>
      </c>
      <c r="C16" s="14">
        <f t="shared" si="12"/>
        <v>0</v>
      </c>
      <c r="D16" s="14">
        <f t="shared" si="12"/>
        <v>0</v>
      </c>
      <c r="E16" s="39">
        <f t="shared" si="12"/>
        <v>0</v>
      </c>
      <c r="F16" s="14">
        <f>E16/B16%</f>
        <v>0</v>
      </c>
      <c r="G16" s="14">
        <f t="shared" ref="G16:G21" si="13">IFERROR(E16/C16%,0)</f>
        <v>0</v>
      </c>
      <c r="H16" s="14">
        <f t="shared" si="12"/>
        <v>0</v>
      </c>
      <c r="I16" s="14">
        <f t="shared" si="12"/>
        <v>0</v>
      </c>
      <c r="J16" s="14">
        <f t="shared" si="12"/>
        <v>0</v>
      </c>
      <c r="K16" s="14">
        <f t="shared" si="12"/>
        <v>0</v>
      </c>
      <c r="L16" s="14">
        <f t="shared" si="12"/>
        <v>0</v>
      </c>
      <c r="M16" s="14">
        <f t="shared" si="12"/>
        <v>0</v>
      </c>
      <c r="N16" s="14">
        <f t="shared" si="12"/>
        <v>0</v>
      </c>
      <c r="O16" s="14">
        <f t="shared" si="12"/>
        <v>0</v>
      </c>
      <c r="P16" s="21">
        <f t="shared" si="12"/>
        <v>0</v>
      </c>
      <c r="Q16" s="21">
        <f t="shared" si="12"/>
        <v>0</v>
      </c>
      <c r="R16" s="14">
        <f t="shared" si="12"/>
        <v>0</v>
      </c>
      <c r="S16" s="14">
        <f t="shared" si="12"/>
        <v>0</v>
      </c>
      <c r="T16" s="14">
        <f t="shared" si="12"/>
        <v>0</v>
      </c>
      <c r="U16" s="14">
        <f t="shared" si="12"/>
        <v>0</v>
      </c>
      <c r="V16" s="14">
        <f t="shared" si="12"/>
        <v>45283.8</v>
      </c>
      <c r="W16" s="14">
        <f t="shared" si="12"/>
        <v>0</v>
      </c>
      <c r="X16" s="14">
        <f t="shared" si="12"/>
        <v>0</v>
      </c>
      <c r="Y16" s="14">
        <f t="shared" si="12"/>
        <v>0</v>
      </c>
      <c r="Z16" s="14">
        <f t="shared" si="12"/>
        <v>0</v>
      </c>
      <c r="AA16" s="14">
        <f t="shared" si="12"/>
        <v>0</v>
      </c>
      <c r="AB16" s="14">
        <f t="shared" si="12"/>
        <v>0</v>
      </c>
      <c r="AC16" s="14">
        <f t="shared" si="12"/>
        <v>0</v>
      </c>
      <c r="AD16" s="14">
        <f t="shared" si="12"/>
        <v>0</v>
      </c>
      <c r="AE16" s="14">
        <f t="shared" si="12"/>
        <v>0</v>
      </c>
      <c r="AF16" s="94"/>
    </row>
    <row r="17" spans="1:32" ht="16.5" x14ac:dyDescent="0.25">
      <c r="A17" s="15" t="s">
        <v>19</v>
      </c>
      <c r="B17" s="16">
        <f>B24</f>
        <v>4870.8</v>
      </c>
      <c r="C17" s="16">
        <f>C24</f>
        <v>0</v>
      </c>
      <c r="D17" s="16">
        <f>E17</f>
        <v>0</v>
      </c>
      <c r="E17" s="16">
        <f>I17+K17+M17+O17+Q17+S17+U17+W17+Y17+AA17+AC17+AE17</f>
        <v>0</v>
      </c>
      <c r="F17" s="18">
        <f>IFERROR(E17/B17%,0)</f>
        <v>0</v>
      </c>
      <c r="G17" s="18">
        <f t="shared" si="13"/>
        <v>0</v>
      </c>
      <c r="H17" s="16">
        <f>H24</f>
        <v>0</v>
      </c>
      <c r="I17" s="16">
        <f t="shared" ref="I17:AE21" si="14">I24</f>
        <v>0</v>
      </c>
      <c r="J17" s="16">
        <f t="shared" si="14"/>
        <v>0</v>
      </c>
      <c r="K17" s="16">
        <f t="shared" si="14"/>
        <v>0</v>
      </c>
      <c r="L17" s="16">
        <f t="shared" si="14"/>
        <v>0</v>
      </c>
      <c r="M17" s="16">
        <f t="shared" si="14"/>
        <v>0</v>
      </c>
      <c r="N17" s="16">
        <f t="shared" si="14"/>
        <v>0</v>
      </c>
      <c r="O17" s="16">
        <f t="shared" si="14"/>
        <v>0</v>
      </c>
      <c r="P17" s="16">
        <f t="shared" si="14"/>
        <v>0</v>
      </c>
      <c r="Q17" s="16">
        <f t="shared" si="14"/>
        <v>0</v>
      </c>
      <c r="R17" s="16">
        <f t="shared" si="14"/>
        <v>0</v>
      </c>
      <c r="S17" s="16">
        <f t="shared" si="14"/>
        <v>0</v>
      </c>
      <c r="T17" s="16">
        <f t="shared" si="14"/>
        <v>0</v>
      </c>
      <c r="U17" s="16">
        <f t="shared" si="14"/>
        <v>0</v>
      </c>
      <c r="V17" s="16">
        <f t="shared" si="14"/>
        <v>4870.8</v>
      </c>
      <c r="W17" s="16">
        <f t="shared" si="14"/>
        <v>0</v>
      </c>
      <c r="X17" s="16">
        <f t="shared" si="14"/>
        <v>0</v>
      </c>
      <c r="Y17" s="16">
        <f t="shared" si="14"/>
        <v>0</v>
      </c>
      <c r="Z17" s="16">
        <f t="shared" si="14"/>
        <v>0</v>
      </c>
      <c r="AA17" s="16">
        <f t="shared" si="14"/>
        <v>0</v>
      </c>
      <c r="AB17" s="16">
        <f t="shared" si="14"/>
        <v>0</v>
      </c>
      <c r="AC17" s="16">
        <f t="shared" si="14"/>
        <v>0</v>
      </c>
      <c r="AD17" s="16">
        <f t="shared" si="14"/>
        <v>0</v>
      </c>
      <c r="AE17" s="16">
        <f t="shared" si="14"/>
        <v>0</v>
      </c>
      <c r="AF17" s="94"/>
    </row>
    <row r="18" spans="1:32" ht="16.5" x14ac:dyDescent="0.25">
      <c r="A18" s="15" t="s">
        <v>23</v>
      </c>
      <c r="B18" s="16">
        <f t="shared" ref="B18:C21" si="15">B25</f>
        <v>7641.9</v>
      </c>
      <c r="C18" s="16">
        <f t="shared" si="15"/>
        <v>0</v>
      </c>
      <c r="D18" s="16">
        <f>E18</f>
        <v>0</v>
      </c>
      <c r="E18" s="16">
        <f>I18+K18+M18+O18+Q18+S18+U18+W18+Y18+AA18+AC18+AE18</f>
        <v>0</v>
      </c>
      <c r="F18" s="18">
        <f>IFERROR(E18/B18%,0)</f>
        <v>0</v>
      </c>
      <c r="G18" s="18">
        <f t="shared" si="13"/>
        <v>0</v>
      </c>
      <c r="H18" s="16">
        <f t="shared" ref="H18:W21" si="16">H25</f>
        <v>0</v>
      </c>
      <c r="I18" s="16">
        <f t="shared" si="16"/>
        <v>0</v>
      </c>
      <c r="J18" s="16">
        <f t="shared" si="16"/>
        <v>0</v>
      </c>
      <c r="K18" s="16">
        <f t="shared" si="16"/>
        <v>0</v>
      </c>
      <c r="L18" s="16">
        <f t="shared" si="16"/>
        <v>0</v>
      </c>
      <c r="M18" s="16">
        <f t="shared" si="16"/>
        <v>0</v>
      </c>
      <c r="N18" s="16">
        <f t="shared" si="16"/>
        <v>0</v>
      </c>
      <c r="O18" s="16">
        <f t="shared" si="16"/>
        <v>0</v>
      </c>
      <c r="P18" s="16">
        <f t="shared" si="16"/>
        <v>0</v>
      </c>
      <c r="Q18" s="16">
        <f t="shared" si="16"/>
        <v>0</v>
      </c>
      <c r="R18" s="16">
        <f t="shared" si="16"/>
        <v>0</v>
      </c>
      <c r="S18" s="16">
        <f t="shared" si="16"/>
        <v>0</v>
      </c>
      <c r="T18" s="16">
        <f t="shared" si="16"/>
        <v>0</v>
      </c>
      <c r="U18" s="16">
        <f t="shared" si="16"/>
        <v>0</v>
      </c>
      <c r="V18" s="16">
        <f t="shared" si="16"/>
        <v>7641.9</v>
      </c>
      <c r="W18" s="16">
        <f t="shared" si="16"/>
        <v>0</v>
      </c>
      <c r="X18" s="16">
        <f t="shared" si="14"/>
        <v>0</v>
      </c>
      <c r="Y18" s="16">
        <f t="shared" si="14"/>
        <v>0</v>
      </c>
      <c r="Z18" s="16">
        <f t="shared" si="14"/>
        <v>0</v>
      </c>
      <c r="AA18" s="16">
        <f t="shared" si="14"/>
        <v>0</v>
      </c>
      <c r="AB18" s="16">
        <f t="shared" si="14"/>
        <v>0</v>
      </c>
      <c r="AC18" s="16">
        <f t="shared" si="14"/>
        <v>0</v>
      </c>
      <c r="AD18" s="16">
        <f t="shared" si="14"/>
        <v>0</v>
      </c>
      <c r="AE18" s="16">
        <f t="shared" si="14"/>
        <v>0</v>
      </c>
      <c r="AF18" s="94"/>
    </row>
    <row r="19" spans="1:32" ht="31.5" x14ac:dyDescent="0.25">
      <c r="A19" s="15" t="s">
        <v>18</v>
      </c>
      <c r="B19" s="16">
        <f t="shared" si="15"/>
        <v>32771.1</v>
      </c>
      <c r="C19" s="16">
        <f t="shared" si="15"/>
        <v>0</v>
      </c>
      <c r="D19" s="16">
        <f>E19</f>
        <v>0</v>
      </c>
      <c r="E19" s="16">
        <f>I19+K19+M19+O19+Q19+S19+U19+W19+Y19+AA19+AC19+AE19</f>
        <v>0</v>
      </c>
      <c r="F19" s="18">
        <f>IFERROR(E19/B19%,0)</f>
        <v>0</v>
      </c>
      <c r="G19" s="18">
        <f t="shared" si="13"/>
        <v>0</v>
      </c>
      <c r="H19" s="16">
        <f t="shared" si="16"/>
        <v>0</v>
      </c>
      <c r="I19" s="16">
        <f t="shared" si="16"/>
        <v>0</v>
      </c>
      <c r="J19" s="16">
        <f t="shared" si="16"/>
        <v>0</v>
      </c>
      <c r="K19" s="16">
        <f t="shared" si="16"/>
        <v>0</v>
      </c>
      <c r="L19" s="16">
        <f t="shared" si="16"/>
        <v>0</v>
      </c>
      <c r="M19" s="16">
        <f t="shared" si="16"/>
        <v>0</v>
      </c>
      <c r="N19" s="16">
        <f t="shared" si="16"/>
        <v>0</v>
      </c>
      <c r="O19" s="16">
        <f t="shared" si="16"/>
        <v>0</v>
      </c>
      <c r="P19" s="16">
        <f t="shared" si="16"/>
        <v>0</v>
      </c>
      <c r="Q19" s="16">
        <f t="shared" si="16"/>
        <v>0</v>
      </c>
      <c r="R19" s="16">
        <f t="shared" si="16"/>
        <v>0</v>
      </c>
      <c r="S19" s="16">
        <f t="shared" si="16"/>
        <v>0</v>
      </c>
      <c r="T19" s="16">
        <f t="shared" si="16"/>
        <v>0</v>
      </c>
      <c r="U19" s="16">
        <f t="shared" si="16"/>
        <v>0</v>
      </c>
      <c r="V19" s="16">
        <f t="shared" si="16"/>
        <v>32771.1</v>
      </c>
      <c r="W19" s="16">
        <f t="shared" si="16"/>
        <v>0</v>
      </c>
      <c r="X19" s="16">
        <f t="shared" si="14"/>
        <v>0</v>
      </c>
      <c r="Y19" s="16">
        <f t="shared" si="14"/>
        <v>0</v>
      </c>
      <c r="Z19" s="16">
        <f t="shared" si="14"/>
        <v>0</v>
      </c>
      <c r="AA19" s="16">
        <f t="shared" si="14"/>
        <v>0</v>
      </c>
      <c r="AB19" s="16">
        <f t="shared" si="14"/>
        <v>0</v>
      </c>
      <c r="AC19" s="16">
        <f t="shared" si="14"/>
        <v>0</v>
      </c>
      <c r="AD19" s="16">
        <f t="shared" si="14"/>
        <v>0</v>
      </c>
      <c r="AE19" s="16">
        <f t="shared" si="14"/>
        <v>0</v>
      </c>
      <c r="AF19" s="94"/>
    </row>
    <row r="20" spans="1:32" ht="25.5" x14ac:dyDescent="0.25">
      <c r="A20" s="22" t="s">
        <v>22</v>
      </c>
      <c r="B20" s="16">
        <f t="shared" si="15"/>
        <v>3128.2</v>
      </c>
      <c r="C20" s="16">
        <f t="shared" si="15"/>
        <v>0</v>
      </c>
      <c r="D20" s="23">
        <f>E20</f>
        <v>0</v>
      </c>
      <c r="E20" s="23">
        <f>I20+K20+M20+O20+Q20+S20+U20+W20+Y20+AA20+AC20+AE20</f>
        <v>0</v>
      </c>
      <c r="F20" s="18">
        <f>IFERROR(E20/B20%,0)</f>
        <v>0</v>
      </c>
      <c r="G20" s="18">
        <f t="shared" si="13"/>
        <v>0</v>
      </c>
      <c r="H20" s="16">
        <f t="shared" si="16"/>
        <v>0</v>
      </c>
      <c r="I20" s="16">
        <f t="shared" si="16"/>
        <v>0</v>
      </c>
      <c r="J20" s="16">
        <f t="shared" si="16"/>
        <v>0</v>
      </c>
      <c r="K20" s="16">
        <f t="shared" si="16"/>
        <v>0</v>
      </c>
      <c r="L20" s="16">
        <f t="shared" si="16"/>
        <v>0</v>
      </c>
      <c r="M20" s="16">
        <f t="shared" si="16"/>
        <v>0</v>
      </c>
      <c r="N20" s="16">
        <f t="shared" si="16"/>
        <v>0</v>
      </c>
      <c r="O20" s="16">
        <f t="shared" si="16"/>
        <v>0</v>
      </c>
      <c r="P20" s="16">
        <f t="shared" si="16"/>
        <v>0</v>
      </c>
      <c r="Q20" s="16">
        <f t="shared" si="16"/>
        <v>0</v>
      </c>
      <c r="R20" s="16">
        <f t="shared" si="16"/>
        <v>0</v>
      </c>
      <c r="S20" s="16">
        <f t="shared" si="16"/>
        <v>0</v>
      </c>
      <c r="T20" s="16">
        <f t="shared" si="16"/>
        <v>0</v>
      </c>
      <c r="U20" s="16">
        <f t="shared" si="16"/>
        <v>0</v>
      </c>
      <c r="V20" s="16">
        <f t="shared" si="16"/>
        <v>3128.2</v>
      </c>
      <c r="W20" s="16">
        <f t="shared" si="16"/>
        <v>0</v>
      </c>
      <c r="X20" s="16">
        <f t="shared" si="14"/>
        <v>0</v>
      </c>
      <c r="Y20" s="16">
        <f t="shared" si="14"/>
        <v>0</v>
      </c>
      <c r="Z20" s="16">
        <f t="shared" si="14"/>
        <v>0</v>
      </c>
      <c r="AA20" s="16">
        <f t="shared" si="14"/>
        <v>0</v>
      </c>
      <c r="AB20" s="16">
        <f t="shared" si="14"/>
        <v>0</v>
      </c>
      <c r="AC20" s="16">
        <f t="shared" si="14"/>
        <v>0</v>
      </c>
      <c r="AD20" s="16">
        <f t="shared" si="14"/>
        <v>0</v>
      </c>
      <c r="AE20" s="16">
        <f t="shared" si="14"/>
        <v>0</v>
      </c>
      <c r="AF20" s="94"/>
    </row>
    <row r="21" spans="1:32" ht="31.5" x14ac:dyDescent="0.25">
      <c r="A21" s="15" t="s">
        <v>26</v>
      </c>
      <c r="B21" s="16">
        <f t="shared" si="15"/>
        <v>0</v>
      </c>
      <c r="C21" s="16">
        <f t="shared" si="15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13"/>
        <v>0</v>
      </c>
      <c r="H21" s="16">
        <f t="shared" si="16"/>
        <v>0</v>
      </c>
      <c r="I21" s="16">
        <f t="shared" si="16"/>
        <v>0</v>
      </c>
      <c r="J21" s="16">
        <f t="shared" si="16"/>
        <v>0</v>
      </c>
      <c r="K21" s="16">
        <f t="shared" si="16"/>
        <v>0</v>
      </c>
      <c r="L21" s="16">
        <f t="shared" si="16"/>
        <v>0</v>
      </c>
      <c r="M21" s="16">
        <f t="shared" si="16"/>
        <v>0</v>
      </c>
      <c r="N21" s="16">
        <f t="shared" si="16"/>
        <v>0</v>
      </c>
      <c r="O21" s="16">
        <f t="shared" si="16"/>
        <v>0</v>
      </c>
      <c r="P21" s="16">
        <f t="shared" si="16"/>
        <v>0</v>
      </c>
      <c r="Q21" s="16">
        <f t="shared" si="16"/>
        <v>0</v>
      </c>
      <c r="R21" s="16">
        <f t="shared" si="16"/>
        <v>0</v>
      </c>
      <c r="S21" s="16">
        <f t="shared" si="16"/>
        <v>0</v>
      </c>
      <c r="T21" s="16">
        <f t="shared" si="16"/>
        <v>0</v>
      </c>
      <c r="U21" s="16">
        <f t="shared" si="16"/>
        <v>0</v>
      </c>
      <c r="V21" s="16">
        <f t="shared" si="16"/>
        <v>0</v>
      </c>
      <c r="W21" s="16">
        <f t="shared" si="16"/>
        <v>0</v>
      </c>
      <c r="X21" s="16">
        <f t="shared" si="14"/>
        <v>0</v>
      </c>
      <c r="Y21" s="16">
        <f t="shared" si="14"/>
        <v>0</v>
      </c>
      <c r="Z21" s="16">
        <f t="shared" si="14"/>
        <v>0</v>
      </c>
      <c r="AA21" s="16">
        <f t="shared" si="14"/>
        <v>0</v>
      </c>
      <c r="AB21" s="16">
        <f t="shared" si="14"/>
        <v>0</v>
      </c>
      <c r="AC21" s="16">
        <f t="shared" si="14"/>
        <v>0</v>
      </c>
      <c r="AD21" s="16">
        <f t="shared" si="14"/>
        <v>0</v>
      </c>
      <c r="AE21" s="16">
        <f t="shared" si="14"/>
        <v>0</v>
      </c>
      <c r="AF21" s="95"/>
    </row>
    <row r="22" spans="1:32" ht="18.75" x14ac:dyDescent="0.25">
      <c r="A22" s="90" t="s">
        <v>37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2"/>
      <c r="AF22" s="107" t="s">
        <v>43</v>
      </c>
    </row>
    <row r="23" spans="1:32" ht="16.5" x14ac:dyDescent="0.25">
      <c r="A23" s="50" t="s">
        <v>17</v>
      </c>
      <c r="B23" s="14">
        <f>B24+B25+B26+B28</f>
        <v>45283.8</v>
      </c>
      <c r="C23" s="14">
        <v>0</v>
      </c>
      <c r="D23" s="14">
        <f t="shared" ref="D23:AE23" si="17">D24+D25+D26+D28</f>
        <v>0</v>
      </c>
      <c r="E23" s="14">
        <f t="shared" si="17"/>
        <v>0</v>
      </c>
      <c r="F23" s="14">
        <f>E23/B23%</f>
        <v>0</v>
      </c>
      <c r="G23" s="14">
        <f t="shared" ref="G23:G28" si="18">IFERROR(E23/C23%,0)</f>
        <v>0</v>
      </c>
      <c r="H23" s="14">
        <f t="shared" si="17"/>
        <v>0</v>
      </c>
      <c r="I23" s="14">
        <f t="shared" si="17"/>
        <v>0</v>
      </c>
      <c r="J23" s="14">
        <f t="shared" si="17"/>
        <v>0</v>
      </c>
      <c r="K23" s="14">
        <f t="shared" si="17"/>
        <v>0</v>
      </c>
      <c r="L23" s="14">
        <f t="shared" si="17"/>
        <v>0</v>
      </c>
      <c r="M23" s="14">
        <f t="shared" si="17"/>
        <v>0</v>
      </c>
      <c r="N23" s="14">
        <f t="shared" si="17"/>
        <v>0</v>
      </c>
      <c r="O23" s="14">
        <f t="shared" si="17"/>
        <v>0</v>
      </c>
      <c r="P23" s="21">
        <f t="shared" si="17"/>
        <v>0</v>
      </c>
      <c r="Q23" s="21">
        <f t="shared" si="17"/>
        <v>0</v>
      </c>
      <c r="R23" s="14">
        <f t="shared" si="17"/>
        <v>0</v>
      </c>
      <c r="S23" s="14">
        <f t="shared" si="17"/>
        <v>0</v>
      </c>
      <c r="T23" s="14">
        <f t="shared" si="17"/>
        <v>0</v>
      </c>
      <c r="U23" s="14">
        <f t="shared" si="17"/>
        <v>0</v>
      </c>
      <c r="V23" s="14">
        <f t="shared" si="17"/>
        <v>45283.8</v>
      </c>
      <c r="W23" s="14">
        <f t="shared" si="17"/>
        <v>0</v>
      </c>
      <c r="X23" s="14">
        <f t="shared" si="17"/>
        <v>0</v>
      </c>
      <c r="Y23" s="14">
        <f t="shared" si="17"/>
        <v>0</v>
      </c>
      <c r="Z23" s="14">
        <f t="shared" si="17"/>
        <v>0</v>
      </c>
      <c r="AA23" s="14">
        <f t="shared" si="17"/>
        <v>0</v>
      </c>
      <c r="AB23" s="14">
        <f t="shared" si="17"/>
        <v>0</v>
      </c>
      <c r="AC23" s="14">
        <f t="shared" si="17"/>
        <v>0</v>
      </c>
      <c r="AD23" s="14">
        <f t="shared" si="17"/>
        <v>0</v>
      </c>
      <c r="AE23" s="14">
        <f t="shared" si="17"/>
        <v>0</v>
      </c>
      <c r="AF23" s="108"/>
    </row>
    <row r="24" spans="1:32" ht="16.5" x14ac:dyDescent="0.25">
      <c r="A24" s="15" t="s">
        <v>19</v>
      </c>
      <c r="B24" s="16">
        <f>H24+J24+L24+N24+P24+R24+T24+V24+X24+Z24+AB24+AD24</f>
        <v>4870.8</v>
      </c>
      <c r="C24" s="16">
        <v>0</v>
      </c>
      <c r="D24" s="16">
        <f>E24</f>
        <v>0</v>
      </c>
      <c r="E24" s="16">
        <f>I24+K24+M24+O24+Q24+S24+U24+W24+Y24+AA24+AC24+AE24</f>
        <v>0</v>
      </c>
      <c r="F24" s="18">
        <f>IFERROR(E24/B24%,0)</f>
        <v>0</v>
      </c>
      <c r="G24" s="18">
        <f t="shared" si="18"/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v>4870.8</v>
      </c>
      <c r="W24" s="16"/>
      <c r="X24" s="16"/>
      <c r="Y24" s="16"/>
      <c r="Z24" s="16"/>
      <c r="AA24" s="16"/>
      <c r="AB24" s="16"/>
      <c r="AC24" s="16"/>
      <c r="AD24" s="16"/>
      <c r="AE24" s="16"/>
      <c r="AF24" s="108"/>
    </row>
    <row r="25" spans="1:32" ht="16.5" x14ac:dyDescent="0.25">
      <c r="A25" s="15" t="s">
        <v>23</v>
      </c>
      <c r="B25" s="16">
        <f>H25+J25+L25+N25+P25+R25+T25+V25+X25+Z25+AB25+AD25</f>
        <v>7641.9</v>
      </c>
      <c r="C25" s="16">
        <v>0</v>
      </c>
      <c r="D25" s="16">
        <f>E25</f>
        <v>0</v>
      </c>
      <c r="E25" s="16">
        <f>I25+K25+M25+O25+Q25+S25+U25+W25+Y25+AA25+AC25+AE25</f>
        <v>0</v>
      </c>
      <c r="F25" s="18">
        <f>IFERROR(E25/B25%,0)</f>
        <v>0</v>
      </c>
      <c r="G25" s="18">
        <f t="shared" si="18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v>7641.9</v>
      </c>
      <c r="W25" s="16"/>
      <c r="X25" s="16"/>
      <c r="Y25" s="16"/>
      <c r="Z25" s="16"/>
      <c r="AA25" s="16"/>
      <c r="AB25" s="16"/>
      <c r="AC25" s="16"/>
      <c r="AD25" s="16"/>
      <c r="AE25" s="16"/>
      <c r="AF25" s="108"/>
    </row>
    <row r="26" spans="1:32" ht="31.5" x14ac:dyDescent="0.25">
      <c r="A26" s="15" t="s">
        <v>18</v>
      </c>
      <c r="B26" s="16">
        <f>H26+J26+L26+N26+P26+R26+T26+V26+X26+Z26+AB26+AD26</f>
        <v>32771.1</v>
      </c>
      <c r="C26" s="16">
        <v>0</v>
      </c>
      <c r="D26" s="16">
        <f>E26</f>
        <v>0</v>
      </c>
      <c r="E26" s="16">
        <f>I26+K26+M26+O26+Q26+S26+U26+W26+Y26+AA26+AC26+AE26</f>
        <v>0</v>
      </c>
      <c r="F26" s="18">
        <f>IFERROR(E26/B26%,0)</f>
        <v>0</v>
      </c>
      <c r="G26" s="18">
        <f t="shared" si="18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32771.1</v>
      </c>
      <c r="W26" s="16"/>
      <c r="X26" s="16"/>
      <c r="Y26" s="16"/>
      <c r="Z26" s="16"/>
      <c r="AA26" s="16"/>
      <c r="AB26" s="16"/>
      <c r="AC26" s="16"/>
      <c r="AD26" s="16"/>
      <c r="AE26" s="16"/>
      <c r="AF26" s="108"/>
    </row>
    <row r="27" spans="1:32" ht="25.5" x14ac:dyDescent="0.25">
      <c r="A27" s="22" t="s">
        <v>22</v>
      </c>
      <c r="B27" s="23">
        <f>H27+J27+L27+N27+P27+R27+T27+V27+X27+Z27+AB27+AD27</f>
        <v>3128.2</v>
      </c>
      <c r="C27" s="16">
        <v>0</v>
      </c>
      <c r="D27" s="23">
        <f>E27</f>
        <v>0</v>
      </c>
      <c r="E27" s="23">
        <f>I27+K27+M27+O27+Q27+S27+U27+W27+Y27+AA27+AC27+AE27</f>
        <v>0</v>
      </c>
      <c r="F27" s="18">
        <f>IFERROR(E27/B27%,0)</f>
        <v>0</v>
      </c>
      <c r="G27" s="18">
        <f t="shared" si="18"/>
        <v>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3128.2</v>
      </c>
      <c r="W27" s="23"/>
      <c r="X27" s="23"/>
      <c r="Y27" s="23"/>
      <c r="Z27" s="23"/>
      <c r="AA27" s="23"/>
      <c r="AB27" s="23"/>
      <c r="AC27" s="23"/>
      <c r="AD27" s="23"/>
      <c r="AE27" s="23"/>
      <c r="AF27" s="108"/>
    </row>
    <row r="28" spans="1:32" ht="31.5" x14ac:dyDescent="0.25">
      <c r="A28" s="15" t="s">
        <v>26</v>
      </c>
      <c r="B28" s="16">
        <f>H28+J28+L28+N28+P28+R28+T28+V28+X28+Z28+AB28+AD28</f>
        <v>0</v>
      </c>
      <c r="C28" s="16"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8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09"/>
    </row>
    <row r="29" spans="1:32" ht="20.25" x14ac:dyDescent="0.25">
      <c r="A29" s="110" t="s">
        <v>30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2"/>
      <c r="AF29" s="53"/>
    </row>
    <row r="30" spans="1:32" ht="20.25" x14ac:dyDescent="0.25">
      <c r="A30" s="98" t="s">
        <v>38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100"/>
      <c r="AF30" s="104" t="s">
        <v>47</v>
      </c>
    </row>
    <row r="31" spans="1:32" s="67" customFormat="1" ht="16.5" x14ac:dyDescent="0.25">
      <c r="A31" s="70" t="s">
        <v>17</v>
      </c>
      <c r="B31" s="20">
        <f>B32+B33+B34+B36</f>
        <v>16000</v>
      </c>
      <c r="C31" s="20">
        <f>C32+C33+C34+C36</f>
        <v>0</v>
      </c>
      <c r="D31" s="20">
        <f>D32+D33+D34+D36</f>
        <v>0</v>
      </c>
      <c r="E31" s="20">
        <f>E32+E33+E34+E36</f>
        <v>0</v>
      </c>
      <c r="F31" s="21">
        <f>IFERROR(E31/B31%,0)</f>
        <v>0</v>
      </c>
      <c r="G31" s="21">
        <f>IFERROR(E31/C31%,0)</f>
        <v>0</v>
      </c>
      <c r="H31" s="20">
        <f t="shared" ref="H31:AE31" si="19">H32+H33+H34+H36</f>
        <v>0</v>
      </c>
      <c r="I31" s="20">
        <f t="shared" si="19"/>
        <v>0</v>
      </c>
      <c r="J31" s="20">
        <f t="shared" si="19"/>
        <v>0</v>
      </c>
      <c r="K31" s="20">
        <f t="shared" si="19"/>
        <v>0</v>
      </c>
      <c r="L31" s="20">
        <f t="shared" si="19"/>
        <v>0</v>
      </c>
      <c r="M31" s="20">
        <f t="shared" si="19"/>
        <v>0</v>
      </c>
      <c r="N31" s="20">
        <f t="shared" si="19"/>
        <v>0</v>
      </c>
      <c r="O31" s="20">
        <f t="shared" si="19"/>
        <v>0</v>
      </c>
      <c r="P31" s="20">
        <f t="shared" si="19"/>
        <v>0</v>
      </c>
      <c r="Q31" s="20">
        <f t="shared" si="19"/>
        <v>0</v>
      </c>
      <c r="R31" s="20">
        <f t="shared" si="19"/>
        <v>0</v>
      </c>
      <c r="S31" s="20">
        <f t="shared" si="19"/>
        <v>0</v>
      </c>
      <c r="T31" s="20">
        <f t="shared" si="19"/>
        <v>0</v>
      </c>
      <c r="U31" s="20">
        <f t="shared" si="19"/>
        <v>0</v>
      </c>
      <c r="V31" s="20">
        <f t="shared" si="19"/>
        <v>0</v>
      </c>
      <c r="W31" s="20">
        <f t="shared" si="19"/>
        <v>0</v>
      </c>
      <c r="X31" s="20">
        <f t="shared" si="19"/>
        <v>0</v>
      </c>
      <c r="Y31" s="20">
        <f t="shared" si="19"/>
        <v>0</v>
      </c>
      <c r="Z31" s="20">
        <f t="shared" si="19"/>
        <v>16000</v>
      </c>
      <c r="AA31" s="20">
        <f t="shared" si="19"/>
        <v>0</v>
      </c>
      <c r="AB31" s="20">
        <f t="shared" si="19"/>
        <v>0</v>
      </c>
      <c r="AC31" s="20">
        <f t="shared" si="19"/>
        <v>0</v>
      </c>
      <c r="AD31" s="20">
        <f t="shared" si="19"/>
        <v>0</v>
      </c>
      <c r="AE31" s="20">
        <f t="shared" si="19"/>
        <v>0</v>
      </c>
      <c r="AF31" s="113"/>
    </row>
    <row r="32" spans="1:32" ht="16.5" x14ac:dyDescent="0.25">
      <c r="A32" s="15" t="s">
        <v>19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13"/>
    </row>
    <row r="33" spans="1:32" ht="16.5" x14ac:dyDescent="0.25">
      <c r="A33" s="15" t="s">
        <v>23</v>
      </c>
      <c r="B33" s="16"/>
      <c r="C33" s="16"/>
      <c r="D33" s="16"/>
      <c r="E33" s="16"/>
      <c r="F33" s="18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13"/>
    </row>
    <row r="34" spans="1:32" ht="31.5" x14ac:dyDescent="0.25">
      <c r="A34" s="15" t="s">
        <v>18</v>
      </c>
      <c r="B34" s="16">
        <f>H34+J34+L34+N34+P34+R34+T34+V34+X34+Z34+AB34+AD34</f>
        <v>16000</v>
      </c>
      <c r="C34" s="16">
        <v>0</v>
      </c>
      <c r="D34" s="16">
        <v>0</v>
      </c>
      <c r="E34" s="16">
        <f>I34+K34+M34+O34+Q34+S34+U34+W34+Y34+AA34+AC34+AE34</f>
        <v>0</v>
      </c>
      <c r="F34" s="18">
        <f>IFERROR(E34/B34%,0)</f>
        <v>0</v>
      </c>
      <c r="G34" s="18">
        <f>IFERROR(E34/C34%,0)</f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v>16000</v>
      </c>
      <c r="AA34" s="16"/>
      <c r="AB34" s="16"/>
      <c r="AC34" s="16"/>
      <c r="AD34" s="16"/>
      <c r="AE34" s="16"/>
      <c r="AF34" s="113"/>
    </row>
    <row r="35" spans="1:32" ht="25.5" x14ac:dyDescent="0.25">
      <c r="A35" s="51" t="s">
        <v>22</v>
      </c>
      <c r="B35" s="16"/>
      <c r="C35" s="16"/>
      <c r="D35" s="16"/>
      <c r="E35" s="16"/>
      <c r="F35" s="18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13"/>
    </row>
    <row r="36" spans="1:32" ht="31.5" x14ac:dyDescent="0.25">
      <c r="A36" s="15" t="s">
        <v>26</v>
      </c>
      <c r="B36" s="16">
        <f t="shared" ref="B36" si="20">H36+J36+L36+N36+P36+R36+T36+V36+X36+Z36+AB36+AD36</f>
        <v>0</v>
      </c>
      <c r="C36" s="16">
        <v>0</v>
      </c>
      <c r="D36" s="16">
        <v>0</v>
      </c>
      <c r="E36" s="16">
        <f t="shared" ref="E36" si="21">I36+K36+M36+O36+Q36+S36+U36+W36+Y36+AA36+AC36+AE36</f>
        <v>0</v>
      </c>
      <c r="F36" s="18">
        <f t="shared" ref="F36" si="22">IFERROR(E36/B36%,0)</f>
        <v>0</v>
      </c>
      <c r="G36" s="18">
        <f t="shared" ref="G36" si="23">IFERROR(E36/C36%,0)</f>
        <v>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14"/>
    </row>
    <row r="37" spans="1:32" ht="20.25" x14ac:dyDescent="0.25">
      <c r="A37" s="98" t="s">
        <v>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  <c r="AF37" s="104" t="s">
        <v>48</v>
      </c>
    </row>
    <row r="38" spans="1:32" ht="16.5" x14ac:dyDescent="0.25">
      <c r="A38" s="13" t="s">
        <v>17</v>
      </c>
      <c r="B38" s="20">
        <f>B39+B40+B41+B43</f>
        <v>13763.400000000001</v>
      </c>
      <c r="C38" s="20">
        <f>C39+C40+C41+C43</f>
        <v>0</v>
      </c>
      <c r="D38" s="20">
        <f>D39+D40+D41+D43</f>
        <v>0</v>
      </c>
      <c r="E38" s="20">
        <f>E39+E40+E41+E43</f>
        <v>0</v>
      </c>
      <c r="F38" s="14">
        <f>IFERROR(E38/B38%,0)</f>
        <v>0</v>
      </c>
      <c r="G38" s="14">
        <f>IFERROR(E38/C38%,0)</f>
        <v>0</v>
      </c>
      <c r="H38" s="20">
        <f t="shared" ref="H38:AE38" si="24">H39+H40+H41+H43</f>
        <v>232</v>
      </c>
      <c r="I38" s="20">
        <f t="shared" si="24"/>
        <v>232</v>
      </c>
      <c r="J38" s="20">
        <f t="shared" si="24"/>
        <v>0</v>
      </c>
      <c r="K38" s="20">
        <f t="shared" si="24"/>
        <v>0</v>
      </c>
      <c r="L38" s="20">
        <f t="shared" si="24"/>
        <v>0</v>
      </c>
      <c r="M38" s="20">
        <f t="shared" si="24"/>
        <v>0</v>
      </c>
      <c r="N38" s="20">
        <f t="shared" si="24"/>
        <v>0</v>
      </c>
      <c r="O38" s="20">
        <f t="shared" si="24"/>
        <v>0</v>
      </c>
      <c r="P38" s="20">
        <f t="shared" si="24"/>
        <v>600</v>
      </c>
      <c r="Q38" s="20">
        <f t="shared" si="24"/>
        <v>0</v>
      </c>
      <c r="R38" s="20">
        <f t="shared" si="24"/>
        <v>0</v>
      </c>
      <c r="S38" s="20">
        <f t="shared" si="24"/>
        <v>0</v>
      </c>
      <c r="T38" s="20">
        <f t="shared" si="24"/>
        <v>0</v>
      </c>
      <c r="U38" s="20">
        <f t="shared" si="24"/>
        <v>0</v>
      </c>
      <c r="V38" s="20">
        <f t="shared" si="24"/>
        <v>10380.6</v>
      </c>
      <c r="W38" s="20">
        <f t="shared" si="24"/>
        <v>0</v>
      </c>
      <c r="X38" s="20">
        <f t="shared" si="24"/>
        <v>0</v>
      </c>
      <c r="Y38" s="20">
        <f t="shared" si="24"/>
        <v>0</v>
      </c>
      <c r="Z38" s="20">
        <f t="shared" si="24"/>
        <v>0</v>
      </c>
      <c r="AA38" s="20">
        <f t="shared" si="24"/>
        <v>0</v>
      </c>
      <c r="AB38" s="20">
        <f t="shared" si="24"/>
        <v>0</v>
      </c>
      <c r="AC38" s="20">
        <f t="shared" si="24"/>
        <v>0</v>
      </c>
      <c r="AD38" s="20">
        <f t="shared" si="24"/>
        <v>2550.8000000000002</v>
      </c>
      <c r="AE38" s="20">
        <f t="shared" si="24"/>
        <v>0</v>
      </c>
      <c r="AF38" s="105"/>
    </row>
    <row r="39" spans="1:32" ht="16.5" x14ac:dyDescent="0.25">
      <c r="A39" s="15" t="s">
        <v>19</v>
      </c>
      <c r="B39" s="16"/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05"/>
    </row>
    <row r="40" spans="1:32" ht="16.5" x14ac:dyDescent="0.25">
      <c r="A40" s="15" t="s">
        <v>23</v>
      </c>
      <c r="B40" s="16"/>
      <c r="C40" s="16"/>
      <c r="D40" s="16"/>
      <c r="E40" s="16"/>
      <c r="F40" s="18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05"/>
    </row>
    <row r="41" spans="1:32" ht="31.5" x14ac:dyDescent="0.25">
      <c r="A41" s="15" t="s">
        <v>18</v>
      </c>
      <c r="B41" s="16">
        <f>H41+J41+L41+N41+P41+R41+T41+V41+X41+Z41+AB41+AD41</f>
        <v>13763.400000000001</v>
      </c>
      <c r="C41" s="16">
        <v>0</v>
      </c>
      <c r="D41" s="16">
        <v>0</v>
      </c>
      <c r="E41" s="16">
        <v>0</v>
      </c>
      <c r="F41" s="18">
        <v>0</v>
      </c>
      <c r="G41" s="18">
        <f>IFERROR(E41/C41%,0)</f>
        <v>0</v>
      </c>
      <c r="H41" s="16">
        <v>232</v>
      </c>
      <c r="I41" s="16">
        <v>232</v>
      </c>
      <c r="J41" s="16"/>
      <c r="K41" s="16"/>
      <c r="L41" s="16"/>
      <c r="M41" s="16"/>
      <c r="N41" s="16"/>
      <c r="O41" s="16"/>
      <c r="P41" s="16">
        <v>600</v>
      </c>
      <c r="Q41" s="16"/>
      <c r="R41" s="16"/>
      <c r="S41" s="16"/>
      <c r="T41" s="16"/>
      <c r="U41" s="16"/>
      <c r="V41" s="16">
        <v>10380.6</v>
      </c>
      <c r="W41" s="16"/>
      <c r="X41" s="16"/>
      <c r="Y41" s="16"/>
      <c r="Z41" s="16"/>
      <c r="AA41" s="16"/>
      <c r="AB41" s="16"/>
      <c r="AC41" s="16"/>
      <c r="AD41" s="16">
        <v>2550.8000000000002</v>
      </c>
      <c r="AE41" s="16"/>
      <c r="AF41" s="105"/>
    </row>
    <row r="42" spans="1:32" ht="25.5" x14ac:dyDescent="0.25">
      <c r="A42" s="60" t="s">
        <v>22</v>
      </c>
      <c r="B42" s="16"/>
      <c r="C42" s="16"/>
      <c r="D42" s="16"/>
      <c r="E42" s="16"/>
      <c r="F42" s="18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5"/>
    </row>
    <row r="43" spans="1:32" ht="31.5" x14ac:dyDescent="0.25">
      <c r="A43" s="15" t="s">
        <v>26</v>
      </c>
      <c r="B43" s="16"/>
      <c r="C43" s="16"/>
      <c r="D43" s="16"/>
      <c r="E43" s="16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06"/>
    </row>
    <row r="44" spans="1:32" ht="16.5" x14ac:dyDescent="0.25">
      <c r="A44" s="49" t="s">
        <v>27</v>
      </c>
      <c r="B44" s="41">
        <f>B45+B46+B47+B49</f>
        <v>75047.199999999997</v>
      </c>
      <c r="C44" s="41">
        <v>232</v>
      </c>
      <c r="D44" s="41">
        <v>232</v>
      </c>
      <c r="E44" s="41">
        <v>232</v>
      </c>
      <c r="F44" s="41">
        <f>E44/B44%</f>
        <v>0.30913878199319894</v>
      </c>
      <c r="G44" s="41">
        <f t="shared" ref="G44:G61" si="25">IFERROR(E44/C44%,0)</f>
        <v>100</v>
      </c>
      <c r="H44" s="41">
        <f>H45+H46+H47+H49</f>
        <v>232</v>
      </c>
      <c r="I44" s="41">
        <f t="shared" ref="D44:AE44" si="26">I45+I46+I47+I49</f>
        <v>232</v>
      </c>
      <c r="J44" s="41">
        <f t="shared" si="26"/>
        <v>0</v>
      </c>
      <c r="K44" s="41">
        <f t="shared" si="26"/>
        <v>0</v>
      </c>
      <c r="L44" s="41">
        <f t="shared" si="26"/>
        <v>0</v>
      </c>
      <c r="M44" s="41">
        <f t="shared" si="26"/>
        <v>0</v>
      </c>
      <c r="N44" s="41">
        <f t="shared" si="26"/>
        <v>0</v>
      </c>
      <c r="O44" s="41">
        <f t="shared" si="26"/>
        <v>0</v>
      </c>
      <c r="P44" s="41">
        <f t="shared" si="26"/>
        <v>600</v>
      </c>
      <c r="Q44" s="41">
        <f t="shared" si="26"/>
        <v>0</v>
      </c>
      <c r="R44" s="41">
        <f>R45+R46+R47+R49</f>
        <v>0</v>
      </c>
      <c r="S44" s="41">
        <f t="shared" si="26"/>
        <v>0</v>
      </c>
      <c r="T44" s="41">
        <f t="shared" si="26"/>
        <v>0</v>
      </c>
      <c r="U44" s="41">
        <f t="shared" si="26"/>
        <v>0</v>
      </c>
      <c r="V44" s="41">
        <f t="shared" si="26"/>
        <v>55664.399999999994</v>
      </c>
      <c r="W44" s="41">
        <f t="shared" si="26"/>
        <v>0</v>
      </c>
      <c r="X44" s="41">
        <f t="shared" si="26"/>
        <v>0</v>
      </c>
      <c r="Y44" s="41">
        <f t="shared" si="26"/>
        <v>0</v>
      </c>
      <c r="Z44" s="41">
        <f t="shared" si="26"/>
        <v>16000</v>
      </c>
      <c r="AA44" s="41">
        <f t="shared" si="26"/>
        <v>0</v>
      </c>
      <c r="AB44" s="41">
        <f t="shared" si="26"/>
        <v>0</v>
      </c>
      <c r="AC44" s="41">
        <f t="shared" si="26"/>
        <v>0</v>
      </c>
      <c r="AD44" s="41">
        <f t="shared" si="26"/>
        <v>2550.8000000000002</v>
      </c>
      <c r="AE44" s="41">
        <f t="shared" si="26"/>
        <v>0</v>
      </c>
      <c r="AF44" s="118"/>
    </row>
    <row r="45" spans="1:32" ht="16.5" x14ac:dyDescent="0.25">
      <c r="A45" s="52" t="s">
        <v>19</v>
      </c>
      <c r="B45" s="16">
        <f>B32+B10+B39</f>
        <v>4870.8</v>
      </c>
      <c r="C45" s="16">
        <f>C32+C10+C39</f>
        <v>0</v>
      </c>
      <c r="D45" s="16">
        <f>D32+D10+D39</f>
        <v>0</v>
      </c>
      <c r="E45" s="16">
        <f>E32+E10+E39</f>
        <v>0</v>
      </c>
      <c r="F45" s="18">
        <f>E45/B45%</f>
        <v>0</v>
      </c>
      <c r="G45" s="36">
        <f t="shared" si="25"/>
        <v>0</v>
      </c>
      <c r="H45" s="16">
        <f>H51+H57</f>
        <v>0</v>
      </c>
      <c r="I45" s="16">
        <f t="shared" ref="H45:AE49" si="27">I51+I57</f>
        <v>0</v>
      </c>
      <c r="J45" s="16">
        <f t="shared" si="27"/>
        <v>0</v>
      </c>
      <c r="K45" s="16">
        <f t="shared" si="27"/>
        <v>0</v>
      </c>
      <c r="L45" s="16">
        <f t="shared" si="27"/>
        <v>0</v>
      </c>
      <c r="M45" s="16">
        <f t="shared" si="27"/>
        <v>0</v>
      </c>
      <c r="N45" s="16">
        <f t="shared" si="27"/>
        <v>0</v>
      </c>
      <c r="O45" s="16">
        <f t="shared" si="27"/>
        <v>0</v>
      </c>
      <c r="P45" s="16">
        <f t="shared" si="27"/>
        <v>0</v>
      </c>
      <c r="Q45" s="16">
        <f t="shared" si="27"/>
        <v>0</v>
      </c>
      <c r="R45" s="16">
        <f t="shared" si="27"/>
        <v>0</v>
      </c>
      <c r="S45" s="16">
        <f t="shared" si="27"/>
        <v>0</v>
      </c>
      <c r="T45" s="16">
        <f t="shared" si="27"/>
        <v>0</v>
      </c>
      <c r="U45" s="16">
        <f t="shared" si="27"/>
        <v>0</v>
      </c>
      <c r="V45" s="16">
        <f t="shared" si="27"/>
        <v>4870.8</v>
      </c>
      <c r="W45" s="16">
        <f t="shared" si="27"/>
        <v>0</v>
      </c>
      <c r="X45" s="16">
        <f t="shared" si="27"/>
        <v>0</v>
      </c>
      <c r="Y45" s="16">
        <f t="shared" si="27"/>
        <v>0</v>
      </c>
      <c r="Z45" s="16">
        <f t="shared" si="27"/>
        <v>0</v>
      </c>
      <c r="AA45" s="16">
        <f t="shared" si="27"/>
        <v>0</v>
      </c>
      <c r="AB45" s="16">
        <f t="shared" si="27"/>
        <v>0</v>
      </c>
      <c r="AC45" s="16">
        <f t="shared" si="27"/>
        <v>0</v>
      </c>
      <c r="AD45" s="16">
        <f t="shared" si="27"/>
        <v>0</v>
      </c>
      <c r="AE45" s="16">
        <f t="shared" si="27"/>
        <v>0</v>
      </c>
      <c r="AF45" s="118"/>
    </row>
    <row r="46" spans="1:32" ht="16.5" x14ac:dyDescent="0.25">
      <c r="A46" s="52" t="s">
        <v>23</v>
      </c>
      <c r="B46" s="16">
        <f>B33+B11+B40</f>
        <v>7641.9</v>
      </c>
      <c r="C46" s="16">
        <f>C33+C11+C40</f>
        <v>0</v>
      </c>
      <c r="D46" s="16">
        <f>D33+D11+D40</f>
        <v>0</v>
      </c>
      <c r="E46" s="16">
        <f>E33+E11+E40</f>
        <v>0</v>
      </c>
      <c r="F46" s="18">
        <f>E46/B46%</f>
        <v>0</v>
      </c>
      <c r="G46" s="36">
        <f t="shared" si="25"/>
        <v>0</v>
      </c>
      <c r="H46" s="16">
        <f t="shared" si="27"/>
        <v>0</v>
      </c>
      <c r="I46" s="16">
        <f t="shared" si="27"/>
        <v>0</v>
      </c>
      <c r="J46" s="16">
        <f t="shared" si="27"/>
        <v>0</v>
      </c>
      <c r="K46" s="16">
        <f t="shared" si="27"/>
        <v>0</v>
      </c>
      <c r="L46" s="16">
        <f t="shared" si="27"/>
        <v>0</v>
      </c>
      <c r="M46" s="16">
        <f t="shared" si="27"/>
        <v>0</v>
      </c>
      <c r="N46" s="16">
        <f t="shared" si="27"/>
        <v>0</v>
      </c>
      <c r="O46" s="16">
        <f t="shared" si="27"/>
        <v>0</v>
      </c>
      <c r="P46" s="16">
        <f t="shared" si="27"/>
        <v>0</v>
      </c>
      <c r="Q46" s="16">
        <f t="shared" si="27"/>
        <v>0</v>
      </c>
      <c r="R46" s="16">
        <f t="shared" si="27"/>
        <v>0</v>
      </c>
      <c r="S46" s="16">
        <f t="shared" si="27"/>
        <v>0</v>
      </c>
      <c r="T46" s="16">
        <f t="shared" si="27"/>
        <v>0</v>
      </c>
      <c r="U46" s="16">
        <f t="shared" si="27"/>
        <v>0</v>
      </c>
      <c r="V46" s="16">
        <f t="shared" si="27"/>
        <v>7641.9</v>
      </c>
      <c r="W46" s="16">
        <f t="shared" si="27"/>
        <v>0</v>
      </c>
      <c r="X46" s="16">
        <f t="shared" si="27"/>
        <v>0</v>
      </c>
      <c r="Y46" s="16">
        <f t="shared" si="27"/>
        <v>0</v>
      </c>
      <c r="Z46" s="16">
        <f t="shared" si="27"/>
        <v>0</v>
      </c>
      <c r="AA46" s="16">
        <f t="shared" si="27"/>
        <v>0</v>
      </c>
      <c r="AB46" s="16">
        <f t="shared" si="27"/>
        <v>0</v>
      </c>
      <c r="AC46" s="16">
        <f t="shared" si="27"/>
        <v>0</v>
      </c>
      <c r="AD46" s="16">
        <f t="shared" si="27"/>
        <v>0</v>
      </c>
      <c r="AE46" s="16">
        <f t="shared" si="27"/>
        <v>0</v>
      </c>
      <c r="AF46" s="118"/>
    </row>
    <row r="47" spans="1:32" ht="31.5" x14ac:dyDescent="0.25">
      <c r="A47" s="52" t="s">
        <v>18</v>
      </c>
      <c r="B47" s="16">
        <f>B34+B12+B41</f>
        <v>62534.5</v>
      </c>
      <c r="C47" s="16">
        <f>C34+C12+C41</f>
        <v>0</v>
      </c>
      <c r="D47" s="16">
        <f>D34+D12+D41</f>
        <v>0</v>
      </c>
      <c r="E47" s="16">
        <f>E34+E12+E41</f>
        <v>0</v>
      </c>
      <c r="F47" s="18">
        <f>E47/B47%</f>
        <v>0</v>
      </c>
      <c r="G47" s="36">
        <f t="shared" si="25"/>
        <v>0</v>
      </c>
      <c r="H47" s="16">
        <f t="shared" si="27"/>
        <v>232</v>
      </c>
      <c r="I47" s="16">
        <f t="shared" si="27"/>
        <v>232</v>
      </c>
      <c r="J47" s="16">
        <f t="shared" si="27"/>
        <v>0</v>
      </c>
      <c r="K47" s="16">
        <f t="shared" si="27"/>
        <v>0</v>
      </c>
      <c r="L47" s="16">
        <f t="shared" si="27"/>
        <v>0</v>
      </c>
      <c r="M47" s="16">
        <f t="shared" si="27"/>
        <v>0</v>
      </c>
      <c r="N47" s="16">
        <f t="shared" si="27"/>
        <v>0</v>
      </c>
      <c r="O47" s="16">
        <f t="shared" si="27"/>
        <v>0</v>
      </c>
      <c r="P47" s="16">
        <f t="shared" si="27"/>
        <v>600</v>
      </c>
      <c r="Q47" s="16">
        <f t="shared" si="27"/>
        <v>0</v>
      </c>
      <c r="R47" s="16">
        <f t="shared" si="27"/>
        <v>0</v>
      </c>
      <c r="S47" s="16">
        <f t="shared" si="27"/>
        <v>0</v>
      </c>
      <c r="T47" s="16">
        <f t="shared" si="27"/>
        <v>0</v>
      </c>
      <c r="U47" s="16">
        <f t="shared" si="27"/>
        <v>0</v>
      </c>
      <c r="V47" s="16">
        <f t="shared" si="27"/>
        <v>43151.7</v>
      </c>
      <c r="W47" s="16">
        <f t="shared" si="27"/>
        <v>0</v>
      </c>
      <c r="X47" s="16">
        <f t="shared" si="27"/>
        <v>0</v>
      </c>
      <c r="Y47" s="16">
        <f t="shared" si="27"/>
        <v>0</v>
      </c>
      <c r="Z47" s="16">
        <f t="shared" si="27"/>
        <v>16000</v>
      </c>
      <c r="AA47" s="16">
        <f t="shared" si="27"/>
        <v>0</v>
      </c>
      <c r="AB47" s="16">
        <f t="shared" si="27"/>
        <v>0</v>
      </c>
      <c r="AC47" s="16">
        <f t="shared" si="27"/>
        <v>0</v>
      </c>
      <c r="AD47" s="16">
        <f t="shared" si="27"/>
        <v>2550.8000000000002</v>
      </c>
      <c r="AE47" s="16">
        <f t="shared" si="27"/>
        <v>0</v>
      </c>
      <c r="AF47" s="118"/>
    </row>
    <row r="48" spans="1:32" ht="30" x14ac:dyDescent="0.25">
      <c r="A48" s="37" t="s">
        <v>22</v>
      </c>
      <c r="B48" s="16">
        <f>B35+B13+B42</f>
        <v>3128.2</v>
      </c>
      <c r="C48" s="16">
        <f>C35+C13+C42</f>
        <v>0</v>
      </c>
      <c r="D48" s="16">
        <f>D35+D13+D42</f>
        <v>0</v>
      </c>
      <c r="E48" s="16">
        <f>E35+E13+E42</f>
        <v>0</v>
      </c>
      <c r="F48" s="19">
        <f>E48/B48%</f>
        <v>0</v>
      </c>
      <c r="G48" s="36">
        <f t="shared" si="25"/>
        <v>0</v>
      </c>
      <c r="H48" s="16">
        <f t="shared" si="27"/>
        <v>0</v>
      </c>
      <c r="I48" s="16">
        <f t="shared" si="27"/>
        <v>0</v>
      </c>
      <c r="J48" s="16">
        <f t="shared" si="27"/>
        <v>0</v>
      </c>
      <c r="K48" s="16">
        <f t="shared" si="27"/>
        <v>0</v>
      </c>
      <c r="L48" s="16">
        <f t="shared" si="27"/>
        <v>0</v>
      </c>
      <c r="M48" s="16">
        <f t="shared" si="27"/>
        <v>0</v>
      </c>
      <c r="N48" s="16">
        <f t="shared" si="27"/>
        <v>0</v>
      </c>
      <c r="O48" s="16">
        <f t="shared" si="27"/>
        <v>0</v>
      </c>
      <c r="P48" s="16">
        <f t="shared" si="27"/>
        <v>0</v>
      </c>
      <c r="Q48" s="16">
        <f t="shared" si="27"/>
        <v>0</v>
      </c>
      <c r="R48" s="16">
        <f t="shared" si="27"/>
        <v>0</v>
      </c>
      <c r="S48" s="16">
        <f t="shared" si="27"/>
        <v>0</v>
      </c>
      <c r="T48" s="16">
        <f t="shared" si="27"/>
        <v>0</v>
      </c>
      <c r="U48" s="16">
        <f t="shared" si="27"/>
        <v>0</v>
      </c>
      <c r="V48" s="16">
        <f t="shared" si="27"/>
        <v>3128.2</v>
      </c>
      <c r="W48" s="16">
        <f t="shared" si="27"/>
        <v>0</v>
      </c>
      <c r="X48" s="16">
        <f t="shared" si="27"/>
        <v>0</v>
      </c>
      <c r="Y48" s="16">
        <f t="shared" si="27"/>
        <v>0</v>
      </c>
      <c r="Z48" s="16">
        <f t="shared" si="27"/>
        <v>0</v>
      </c>
      <c r="AA48" s="16">
        <f t="shared" si="27"/>
        <v>0</v>
      </c>
      <c r="AB48" s="16">
        <f t="shared" si="27"/>
        <v>0</v>
      </c>
      <c r="AC48" s="16">
        <f t="shared" si="27"/>
        <v>0</v>
      </c>
      <c r="AD48" s="16">
        <f t="shared" si="27"/>
        <v>0</v>
      </c>
      <c r="AE48" s="16">
        <f t="shared" si="27"/>
        <v>0</v>
      </c>
      <c r="AF48" s="118"/>
    </row>
    <row r="49" spans="1:32" ht="31.5" x14ac:dyDescent="0.25">
      <c r="A49" s="52" t="s">
        <v>26</v>
      </c>
      <c r="B49" s="16">
        <f>B36+B14+B43</f>
        <v>0</v>
      </c>
      <c r="C49" s="16">
        <f>C36+C14+C43</f>
        <v>0</v>
      </c>
      <c r="D49" s="16">
        <f>D36+D14+D43</f>
        <v>0</v>
      </c>
      <c r="E49" s="16">
        <f>E36+E14+E43</f>
        <v>0</v>
      </c>
      <c r="F49" s="42">
        <f>IFERROR(D49/B49%,0)</f>
        <v>0</v>
      </c>
      <c r="G49" s="42">
        <f t="shared" si="25"/>
        <v>0</v>
      </c>
      <c r="H49" s="16">
        <f t="shared" si="27"/>
        <v>0</v>
      </c>
      <c r="I49" s="16">
        <f t="shared" si="27"/>
        <v>0</v>
      </c>
      <c r="J49" s="16">
        <f t="shared" si="27"/>
        <v>0</v>
      </c>
      <c r="K49" s="16">
        <f t="shared" si="27"/>
        <v>0</v>
      </c>
      <c r="L49" s="16">
        <f t="shared" si="27"/>
        <v>0</v>
      </c>
      <c r="M49" s="16">
        <f t="shared" si="27"/>
        <v>0</v>
      </c>
      <c r="N49" s="16">
        <f t="shared" si="27"/>
        <v>0</v>
      </c>
      <c r="O49" s="16">
        <f t="shared" si="27"/>
        <v>0</v>
      </c>
      <c r="P49" s="16">
        <f t="shared" si="27"/>
        <v>0</v>
      </c>
      <c r="Q49" s="16">
        <f t="shared" si="27"/>
        <v>0</v>
      </c>
      <c r="R49" s="16">
        <f t="shared" si="27"/>
        <v>0</v>
      </c>
      <c r="S49" s="16">
        <f t="shared" si="27"/>
        <v>0</v>
      </c>
      <c r="T49" s="16">
        <f t="shared" si="27"/>
        <v>0</v>
      </c>
      <c r="U49" s="16">
        <f t="shared" si="27"/>
        <v>0</v>
      </c>
      <c r="V49" s="16">
        <f t="shared" si="27"/>
        <v>0</v>
      </c>
      <c r="W49" s="16">
        <f t="shared" si="27"/>
        <v>0</v>
      </c>
      <c r="X49" s="16">
        <f t="shared" si="27"/>
        <v>0</v>
      </c>
      <c r="Y49" s="16">
        <f t="shared" si="27"/>
        <v>0</v>
      </c>
      <c r="Z49" s="16">
        <f t="shared" si="27"/>
        <v>0</v>
      </c>
      <c r="AA49" s="16">
        <f t="shared" si="27"/>
        <v>0</v>
      </c>
      <c r="AB49" s="16">
        <f t="shared" si="27"/>
        <v>0</v>
      </c>
      <c r="AC49" s="16">
        <f t="shared" si="27"/>
        <v>0</v>
      </c>
      <c r="AD49" s="16">
        <f t="shared" si="27"/>
        <v>0</v>
      </c>
      <c r="AE49" s="16">
        <f t="shared" si="27"/>
        <v>0</v>
      </c>
      <c r="AF49" s="118"/>
    </row>
    <row r="50" spans="1:32" ht="33" x14ac:dyDescent="0.3">
      <c r="A50" s="49" t="s">
        <v>31</v>
      </c>
      <c r="B50" s="24">
        <f>B51+B52+B53+B55</f>
        <v>45283.8</v>
      </c>
      <c r="C50" s="24">
        <f>C51+C52+C53+C55</f>
        <v>0</v>
      </c>
      <c r="D50" s="24">
        <f>D51+D52+D53+D55</f>
        <v>0</v>
      </c>
      <c r="E50" s="24">
        <f>E51+E52+E53+E55</f>
        <v>0</v>
      </c>
      <c r="F50" s="43">
        <f>E50/B50%</f>
        <v>0</v>
      </c>
      <c r="G50" s="43">
        <f t="shared" si="25"/>
        <v>0</v>
      </c>
      <c r="H50" s="43">
        <f>H51+H52+H53+H55</f>
        <v>0</v>
      </c>
      <c r="I50" s="43">
        <f t="shared" ref="I50:AE50" si="28">I51+I52+I53+I55</f>
        <v>0</v>
      </c>
      <c r="J50" s="43">
        <f t="shared" si="28"/>
        <v>0</v>
      </c>
      <c r="K50" s="43">
        <f t="shared" si="28"/>
        <v>0</v>
      </c>
      <c r="L50" s="43">
        <f t="shared" si="28"/>
        <v>0</v>
      </c>
      <c r="M50" s="43">
        <f t="shared" si="28"/>
        <v>0</v>
      </c>
      <c r="N50" s="43">
        <f t="shared" si="28"/>
        <v>0</v>
      </c>
      <c r="O50" s="43">
        <f t="shared" si="28"/>
        <v>0</v>
      </c>
      <c r="P50" s="68">
        <f t="shared" si="28"/>
        <v>0</v>
      </c>
      <c r="Q50" s="68">
        <f t="shared" si="28"/>
        <v>0</v>
      </c>
      <c r="R50" s="43">
        <f t="shared" si="28"/>
        <v>0</v>
      </c>
      <c r="S50" s="43">
        <f t="shared" si="28"/>
        <v>0</v>
      </c>
      <c r="T50" s="43">
        <f t="shared" si="28"/>
        <v>0</v>
      </c>
      <c r="U50" s="43">
        <f t="shared" si="28"/>
        <v>0</v>
      </c>
      <c r="V50" s="43">
        <f t="shared" si="28"/>
        <v>45283.8</v>
      </c>
      <c r="W50" s="43">
        <f t="shared" si="28"/>
        <v>0</v>
      </c>
      <c r="X50" s="43">
        <f t="shared" si="28"/>
        <v>0</v>
      </c>
      <c r="Y50" s="43">
        <f t="shared" si="28"/>
        <v>0</v>
      </c>
      <c r="Z50" s="43">
        <f t="shared" si="28"/>
        <v>0</v>
      </c>
      <c r="AA50" s="43">
        <f t="shared" si="28"/>
        <v>0</v>
      </c>
      <c r="AB50" s="43">
        <f t="shared" si="28"/>
        <v>0</v>
      </c>
      <c r="AC50" s="43">
        <f t="shared" si="28"/>
        <v>0</v>
      </c>
      <c r="AD50" s="43">
        <f t="shared" si="28"/>
        <v>0</v>
      </c>
      <c r="AE50" s="43">
        <f t="shared" si="28"/>
        <v>0</v>
      </c>
      <c r="AF50" s="61"/>
    </row>
    <row r="51" spans="1:32" ht="16.5" x14ac:dyDescent="0.25">
      <c r="A51" s="15" t="s">
        <v>19</v>
      </c>
      <c r="B51" s="16">
        <f>B10</f>
        <v>4870.8</v>
      </c>
      <c r="C51" s="16">
        <f>C10</f>
        <v>0</v>
      </c>
      <c r="D51" s="16">
        <f>D10</f>
        <v>0</v>
      </c>
      <c r="E51" s="16">
        <f>E10</f>
        <v>0</v>
      </c>
      <c r="F51" s="44">
        <f>E51/B51%</f>
        <v>0</v>
      </c>
      <c r="G51" s="42">
        <f t="shared" si="25"/>
        <v>0</v>
      </c>
      <c r="H51" s="16">
        <f>H10</f>
        <v>0</v>
      </c>
      <c r="I51" s="16">
        <f>I10</f>
        <v>0</v>
      </c>
      <c r="J51" s="16">
        <f>J10</f>
        <v>0</v>
      </c>
      <c r="K51" s="16">
        <f>K10</f>
        <v>0</v>
      </c>
      <c r="L51" s="16">
        <f>L10</f>
        <v>0</v>
      </c>
      <c r="M51" s="16">
        <f>M10</f>
        <v>0</v>
      </c>
      <c r="N51" s="16">
        <f>N10</f>
        <v>0</v>
      </c>
      <c r="O51" s="16">
        <f>O10</f>
        <v>0</v>
      </c>
      <c r="P51" s="16">
        <f>P10</f>
        <v>0</v>
      </c>
      <c r="Q51" s="16">
        <f>Q10</f>
        <v>0</v>
      </c>
      <c r="R51" s="16">
        <f>R10</f>
        <v>0</v>
      </c>
      <c r="S51" s="16">
        <f>S10</f>
        <v>0</v>
      </c>
      <c r="T51" s="16">
        <f>T10</f>
        <v>0</v>
      </c>
      <c r="U51" s="16">
        <f>U10</f>
        <v>0</v>
      </c>
      <c r="V51" s="16">
        <f>V10</f>
        <v>4870.8</v>
      </c>
      <c r="W51" s="16">
        <f>W10</f>
        <v>0</v>
      </c>
      <c r="X51" s="16">
        <f>X10</f>
        <v>0</v>
      </c>
      <c r="Y51" s="16">
        <f>Y10</f>
        <v>0</v>
      </c>
      <c r="Z51" s="16">
        <f>Z10</f>
        <v>0</v>
      </c>
      <c r="AA51" s="16">
        <f>AA10</f>
        <v>0</v>
      </c>
      <c r="AB51" s="16">
        <f>AB10</f>
        <v>0</v>
      </c>
      <c r="AC51" s="16">
        <f>AC10</f>
        <v>0</v>
      </c>
      <c r="AD51" s="16">
        <f>AD10</f>
        <v>0</v>
      </c>
      <c r="AE51" s="16">
        <f>AE10</f>
        <v>0</v>
      </c>
      <c r="AF51" s="118"/>
    </row>
    <row r="52" spans="1:32" ht="16.5" x14ac:dyDescent="0.25">
      <c r="A52" s="15" t="s">
        <v>23</v>
      </c>
      <c r="B52" s="16">
        <f>B11</f>
        <v>7641.9</v>
      </c>
      <c r="C52" s="16">
        <f>C11</f>
        <v>0</v>
      </c>
      <c r="D52" s="16">
        <f>D11</f>
        <v>0</v>
      </c>
      <c r="E52" s="16">
        <f>E11</f>
        <v>0</v>
      </c>
      <c r="F52" s="44">
        <f>E52/B52%</f>
        <v>0</v>
      </c>
      <c r="G52" s="42">
        <f t="shared" si="25"/>
        <v>0</v>
      </c>
      <c r="H52" s="16">
        <f>H11</f>
        <v>0</v>
      </c>
      <c r="I52" s="16">
        <f>I11</f>
        <v>0</v>
      </c>
      <c r="J52" s="16">
        <f>J11</f>
        <v>0</v>
      </c>
      <c r="K52" s="16">
        <f>K11</f>
        <v>0</v>
      </c>
      <c r="L52" s="16">
        <f>L11</f>
        <v>0</v>
      </c>
      <c r="M52" s="16">
        <f>M11</f>
        <v>0</v>
      </c>
      <c r="N52" s="16">
        <f>N11</f>
        <v>0</v>
      </c>
      <c r="O52" s="16">
        <f>O11</f>
        <v>0</v>
      </c>
      <c r="P52" s="16">
        <f>P11</f>
        <v>0</v>
      </c>
      <c r="Q52" s="16">
        <f>Q11</f>
        <v>0</v>
      </c>
      <c r="R52" s="16">
        <f>R11</f>
        <v>0</v>
      </c>
      <c r="S52" s="16">
        <f>S11</f>
        <v>0</v>
      </c>
      <c r="T52" s="16">
        <f>T11</f>
        <v>0</v>
      </c>
      <c r="U52" s="16">
        <f>U11</f>
        <v>0</v>
      </c>
      <c r="V52" s="16">
        <f>V11</f>
        <v>7641.9</v>
      </c>
      <c r="W52" s="16">
        <f>W11</f>
        <v>0</v>
      </c>
      <c r="X52" s="16">
        <f>X11</f>
        <v>0</v>
      </c>
      <c r="Y52" s="16">
        <f>Y11</f>
        <v>0</v>
      </c>
      <c r="Z52" s="16">
        <f>Z11</f>
        <v>0</v>
      </c>
      <c r="AA52" s="16">
        <f>AA11</f>
        <v>0</v>
      </c>
      <c r="AB52" s="16">
        <f>AB11</f>
        <v>0</v>
      </c>
      <c r="AC52" s="16">
        <f>AC11</f>
        <v>0</v>
      </c>
      <c r="AD52" s="16">
        <f>AD11</f>
        <v>0</v>
      </c>
      <c r="AE52" s="16">
        <f>AE11</f>
        <v>0</v>
      </c>
      <c r="AF52" s="118"/>
    </row>
    <row r="53" spans="1:32" ht="31.5" x14ac:dyDescent="0.25">
      <c r="A53" s="15" t="s">
        <v>18</v>
      </c>
      <c r="B53" s="16">
        <f>B12</f>
        <v>32771.1</v>
      </c>
      <c r="C53" s="16">
        <f>C12</f>
        <v>0</v>
      </c>
      <c r="D53" s="16">
        <f>D12</f>
        <v>0</v>
      </c>
      <c r="E53" s="16">
        <f>E12</f>
        <v>0</v>
      </c>
      <c r="F53" s="44">
        <f>E53/B53%</f>
        <v>0</v>
      </c>
      <c r="G53" s="42">
        <f t="shared" si="25"/>
        <v>0</v>
      </c>
      <c r="H53" s="16">
        <f>H12</f>
        <v>0</v>
      </c>
      <c r="I53" s="16">
        <f>I12</f>
        <v>0</v>
      </c>
      <c r="J53" s="16">
        <f>J12</f>
        <v>0</v>
      </c>
      <c r="K53" s="16">
        <f>K12</f>
        <v>0</v>
      </c>
      <c r="L53" s="16">
        <f>L12</f>
        <v>0</v>
      </c>
      <c r="M53" s="16">
        <f>M12</f>
        <v>0</v>
      </c>
      <c r="N53" s="16">
        <f>N12</f>
        <v>0</v>
      </c>
      <c r="O53" s="16">
        <f>O12</f>
        <v>0</v>
      </c>
      <c r="P53" s="16">
        <f>P12</f>
        <v>0</v>
      </c>
      <c r="Q53" s="16">
        <f>Q12</f>
        <v>0</v>
      </c>
      <c r="R53" s="16">
        <f>R12</f>
        <v>0</v>
      </c>
      <c r="S53" s="16">
        <f>S12</f>
        <v>0</v>
      </c>
      <c r="T53" s="16">
        <f>T12</f>
        <v>0</v>
      </c>
      <c r="U53" s="16">
        <f>U12</f>
        <v>0</v>
      </c>
      <c r="V53" s="16">
        <f>V12</f>
        <v>32771.1</v>
      </c>
      <c r="W53" s="16">
        <f>W12</f>
        <v>0</v>
      </c>
      <c r="X53" s="16">
        <f>X12</f>
        <v>0</v>
      </c>
      <c r="Y53" s="16">
        <f>Y12</f>
        <v>0</v>
      </c>
      <c r="Z53" s="16">
        <f>Z12</f>
        <v>0</v>
      </c>
      <c r="AA53" s="16">
        <f>AA12</f>
        <v>0</v>
      </c>
      <c r="AB53" s="16">
        <f>AB12</f>
        <v>0</v>
      </c>
      <c r="AC53" s="16">
        <f>AC12</f>
        <v>0</v>
      </c>
      <c r="AD53" s="16">
        <f>AD12</f>
        <v>0</v>
      </c>
      <c r="AE53" s="16">
        <f>AE12</f>
        <v>0</v>
      </c>
      <c r="AF53" s="118"/>
    </row>
    <row r="54" spans="1:32" ht="30" x14ac:dyDescent="0.25">
      <c r="A54" s="37" t="s">
        <v>22</v>
      </c>
      <c r="B54" s="16">
        <f>B13</f>
        <v>3128.2</v>
      </c>
      <c r="C54" s="16">
        <f>C13</f>
        <v>0</v>
      </c>
      <c r="D54" s="16">
        <f>D13</f>
        <v>0</v>
      </c>
      <c r="E54" s="16">
        <f>E13</f>
        <v>0</v>
      </c>
      <c r="F54" s="45">
        <f>E54/B54%</f>
        <v>0</v>
      </c>
      <c r="G54" s="42">
        <f t="shared" si="25"/>
        <v>0</v>
      </c>
      <c r="H54" s="16">
        <f>H13</f>
        <v>0</v>
      </c>
      <c r="I54" s="16">
        <f>I13</f>
        <v>0</v>
      </c>
      <c r="J54" s="16">
        <f>J13</f>
        <v>0</v>
      </c>
      <c r="K54" s="16">
        <f>K13</f>
        <v>0</v>
      </c>
      <c r="L54" s="16">
        <f>L13</f>
        <v>0</v>
      </c>
      <c r="M54" s="16">
        <f>M13</f>
        <v>0</v>
      </c>
      <c r="N54" s="16">
        <f>N13</f>
        <v>0</v>
      </c>
      <c r="O54" s="16">
        <f>O13</f>
        <v>0</v>
      </c>
      <c r="P54" s="16">
        <f>P13</f>
        <v>0</v>
      </c>
      <c r="Q54" s="16">
        <f>Q13</f>
        <v>0</v>
      </c>
      <c r="R54" s="16">
        <f>R13</f>
        <v>0</v>
      </c>
      <c r="S54" s="16">
        <f>S13</f>
        <v>0</v>
      </c>
      <c r="T54" s="16">
        <f>T13</f>
        <v>0</v>
      </c>
      <c r="U54" s="16">
        <f>U13</f>
        <v>0</v>
      </c>
      <c r="V54" s="16">
        <f>V13</f>
        <v>3128.2</v>
      </c>
      <c r="W54" s="16">
        <f>W13</f>
        <v>0</v>
      </c>
      <c r="X54" s="16">
        <f>X13</f>
        <v>0</v>
      </c>
      <c r="Y54" s="16">
        <f>Y13</f>
        <v>0</v>
      </c>
      <c r="Z54" s="16">
        <f>Z13</f>
        <v>0</v>
      </c>
      <c r="AA54" s="16">
        <f>AA13</f>
        <v>0</v>
      </c>
      <c r="AB54" s="16">
        <f>AB13</f>
        <v>0</v>
      </c>
      <c r="AC54" s="16">
        <f>AC13</f>
        <v>0</v>
      </c>
      <c r="AD54" s="16">
        <f>AD13</f>
        <v>0</v>
      </c>
      <c r="AE54" s="16">
        <f>AE13</f>
        <v>0</v>
      </c>
      <c r="AF54" s="118"/>
    </row>
    <row r="55" spans="1:32" ht="31.5" x14ac:dyDescent="0.25">
      <c r="A55" s="15" t="s">
        <v>26</v>
      </c>
      <c r="B55" s="16">
        <f>B14</f>
        <v>0</v>
      </c>
      <c r="C55" s="16">
        <f>C14</f>
        <v>0</v>
      </c>
      <c r="D55" s="16">
        <f>D14</f>
        <v>0</v>
      </c>
      <c r="E55" s="16">
        <f>E14</f>
        <v>0</v>
      </c>
      <c r="F55" s="42">
        <f t="shared" ref="F55:F61" si="29">IFERROR(D55/B55%,0)</f>
        <v>0</v>
      </c>
      <c r="G55" s="42">
        <f t="shared" si="25"/>
        <v>0</v>
      </c>
      <c r="H55" s="16">
        <f>H14</f>
        <v>0</v>
      </c>
      <c r="I55" s="16">
        <f>I14</f>
        <v>0</v>
      </c>
      <c r="J55" s="16">
        <f>J14</f>
        <v>0</v>
      </c>
      <c r="K55" s="16">
        <f>K14</f>
        <v>0</v>
      </c>
      <c r="L55" s="16">
        <f>L14</f>
        <v>0</v>
      </c>
      <c r="M55" s="16">
        <f>M14</f>
        <v>0</v>
      </c>
      <c r="N55" s="16">
        <f>N14</f>
        <v>0</v>
      </c>
      <c r="O55" s="16">
        <f>O14</f>
        <v>0</v>
      </c>
      <c r="P55" s="16">
        <f>P14</f>
        <v>0</v>
      </c>
      <c r="Q55" s="16">
        <f>Q14</f>
        <v>0</v>
      </c>
      <c r="R55" s="16">
        <f>R14</f>
        <v>0</v>
      </c>
      <c r="S55" s="16">
        <f>S14</f>
        <v>0</v>
      </c>
      <c r="T55" s="16">
        <f>T14</f>
        <v>0</v>
      </c>
      <c r="U55" s="16">
        <f>U14</f>
        <v>0</v>
      </c>
      <c r="V55" s="16">
        <f>V14</f>
        <v>0</v>
      </c>
      <c r="W55" s="16">
        <f>W14</f>
        <v>0</v>
      </c>
      <c r="X55" s="16">
        <f>X14</f>
        <v>0</v>
      </c>
      <c r="Y55" s="16">
        <f>Y14</f>
        <v>0</v>
      </c>
      <c r="Z55" s="16">
        <f>Z14</f>
        <v>0</v>
      </c>
      <c r="AA55" s="16">
        <f>AA14</f>
        <v>0</v>
      </c>
      <c r="AB55" s="16">
        <f>AB14</f>
        <v>0</v>
      </c>
      <c r="AC55" s="16">
        <f>AC14</f>
        <v>0</v>
      </c>
      <c r="AD55" s="16">
        <f>AD14</f>
        <v>0</v>
      </c>
      <c r="AE55" s="16">
        <f>AE14</f>
        <v>0</v>
      </c>
      <c r="AF55" s="118"/>
    </row>
    <row r="56" spans="1:32" ht="33" x14ac:dyDescent="0.3">
      <c r="A56" s="49" t="s">
        <v>32</v>
      </c>
      <c r="B56" s="24">
        <f>B57+B58+B59+B61</f>
        <v>29763.4</v>
      </c>
      <c r="C56" s="24">
        <f>C57+C58+C59+C61</f>
        <v>232</v>
      </c>
      <c r="D56" s="24">
        <f>D57+D58+D59+D61</f>
        <v>232</v>
      </c>
      <c r="E56" s="24">
        <f>E57+E58+E59+E61</f>
        <v>232</v>
      </c>
      <c r="F56" s="46">
        <f t="shared" si="29"/>
        <v>0.77948083888265451</v>
      </c>
      <c r="G56" s="43">
        <f t="shared" si="25"/>
        <v>100</v>
      </c>
      <c r="H56" s="43">
        <f t="shared" ref="H56:AE56" si="30">H57+H58+H59+H61</f>
        <v>232</v>
      </c>
      <c r="I56" s="43">
        <f t="shared" si="30"/>
        <v>232</v>
      </c>
      <c r="J56" s="43">
        <f t="shared" si="30"/>
        <v>0</v>
      </c>
      <c r="K56" s="43">
        <f t="shared" si="30"/>
        <v>0</v>
      </c>
      <c r="L56" s="43">
        <f t="shared" si="30"/>
        <v>0</v>
      </c>
      <c r="M56" s="43">
        <f t="shared" si="30"/>
        <v>0</v>
      </c>
      <c r="N56" s="43">
        <f t="shared" si="30"/>
        <v>0</v>
      </c>
      <c r="O56" s="43">
        <f t="shared" si="30"/>
        <v>0</v>
      </c>
      <c r="P56" s="68">
        <f t="shared" si="30"/>
        <v>600</v>
      </c>
      <c r="Q56" s="68">
        <f t="shared" si="30"/>
        <v>0</v>
      </c>
      <c r="R56" s="43">
        <f t="shared" si="30"/>
        <v>0</v>
      </c>
      <c r="S56" s="43">
        <f t="shared" si="30"/>
        <v>0</v>
      </c>
      <c r="T56" s="43">
        <f t="shared" si="30"/>
        <v>0</v>
      </c>
      <c r="U56" s="43">
        <f t="shared" si="30"/>
        <v>0</v>
      </c>
      <c r="V56" s="43">
        <f t="shared" si="30"/>
        <v>10380.6</v>
      </c>
      <c r="W56" s="43">
        <f t="shared" si="30"/>
        <v>0</v>
      </c>
      <c r="X56" s="43">
        <f t="shared" si="30"/>
        <v>0</v>
      </c>
      <c r="Y56" s="43">
        <f t="shared" si="30"/>
        <v>0</v>
      </c>
      <c r="Z56" s="43">
        <f t="shared" si="30"/>
        <v>16000</v>
      </c>
      <c r="AA56" s="43">
        <f t="shared" si="30"/>
        <v>0</v>
      </c>
      <c r="AB56" s="43">
        <f t="shared" si="30"/>
        <v>0</v>
      </c>
      <c r="AC56" s="43">
        <f t="shared" si="30"/>
        <v>0</v>
      </c>
      <c r="AD56" s="43">
        <f t="shared" si="30"/>
        <v>2550.8000000000002</v>
      </c>
      <c r="AE56" s="43">
        <f t="shared" si="30"/>
        <v>0</v>
      </c>
      <c r="AF56" s="61"/>
    </row>
    <row r="57" spans="1:32" ht="16.5" x14ac:dyDescent="0.25">
      <c r="A57" s="15" t="s">
        <v>19</v>
      </c>
      <c r="B57" s="16">
        <f t="shared" ref="B57:E61" si="31">B32+B39</f>
        <v>0</v>
      </c>
      <c r="C57" s="16">
        <f t="shared" si="31"/>
        <v>0</v>
      </c>
      <c r="D57" s="16">
        <f t="shared" si="31"/>
        <v>0</v>
      </c>
      <c r="E57" s="16">
        <f t="shared" si="31"/>
        <v>0</v>
      </c>
      <c r="F57" s="42">
        <f t="shared" si="29"/>
        <v>0</v>
      </c>
      <c r="G57" s="42">
        <f t="shared" si="25"/>
        <v>0</v>
      </c>
      <c r="H57" s="16">
        <f t="shared" ref="H57:AE61" si="32">H32+H39</f>
        <v>0</v>
      </c>
      <c r="I57" s="16">
        <f t="shared" si="32"/>
        <v>0</v>
      </c>
      <c r="J57" s="16">
        <f t="shared" si="32"/>
        <v>0</v>
      </c>
      <c r="K57" s="16">
        <f t="shared" si="32"/>
        <v>0</v>
      </c>
      <c r="L57" s="16">
        <f t="shared" si="32"/>
        <v>0</v>
      </c>
      <c r="M57" s="16">
        <f t="shared" si="32"/>
        <v>0</v>
      </c>
      <c r="N57" s="16">
        <f t="shared" si="32"/>
        <v>0</v>
      </c>
      <c r="O57" s="16">
        <f t="shared" si="32"/>
        <v>0</v>
      </c>
      <c r="P57" s="16">
        <f t="shared" si="32"/>
        <v>0</v>
      </c>
      <c r="Q57" s="16">
        <f t="shared" si="32"/>
        <v>0</v>
      </c>
      <c r="R57" s="16">
        <f t="shared" si="32"/>
        <v>0</v>
      </c>
      <c r="S57" s="16">
        <f t="shared" si="32"/>
        <v>0</v>
      </c>
      <c r="T57" s="16">
        <f t="shared" si="32"/>
        <v>0</v>
      </c>
      <c r="U57" s="16">
        <f t="shared" si="32"/>
        <v>0</v>
      </c>
      <c r="V57" s="16">
        <f t="shared" si="32"/>
        <v>0</v>
      </c>
      <c r="W57" s="16">
        <f t="shared" si="32"/>
        <v>0</v>
      </c>
      <c r="X57" s="16">
        <f t="shared" si="32"/>
        <v>0</v>
      </c>
      <c r="Y57" s="16">
        <f t="shared" si="32"/>
        <v>0</v>
      </c>
      <c r="Z57" s="16">
        <f t="shared" si="32"/>
        <v>0</v>
      </c>
      <c r="AA57" s="16">
        <f t="shared" si="32"/>
        <v>0</v>
      </c>
      <c r="AB57" s="16">
        <f t="shared" si="32"/>
        <v>0</v>
      </c>
      <c r="AC57" s="16">
        <f t="shared" si="32"/>
        <v>0</v>
      </c>
      <c r="AD57" s="16">
        <f t="shared" si="32"/>
        <v>0</v>
      </c>
      <c r="AE57" s="16">
        <f t="shared" si="32"/>
        <v>0</v>
      </c>
      <c r="AF57" s="118"/>
    </row>
    <row r="58" spans="1:32" ht="16.5" x14ac:dyDescent="0.25">
      <c r="A58" s="15" t="s">
        <v>23</v>
      </c>
      <c r="B58" s="16">
        <f t="shared" si="31"/>
        <v>0</v>
      </c>
      <c r="C58" s="16">
        <f t="shared" si="31"/>
        <v>0</v>
      </c>
      <c r="D58" s="16">
        <f t="shared" si="31"/>
        <v>0</v>
      </c>
      <c r="E58" s="16">
        <f t="shared" si="31"/>
        <v>0</v>
      </c>
      <c r="F58" s="42">
        <f t="shared" si="29"/>
        <v>0</v>
      </c>
      <c r="G58" s="42">
        <f t="shared" si="25"/>
        <v>0</v>
      </c>
      <c r="H58" s="16">
        <f t="shared" si="32"/>
        <v>0</v>
      </c>
      <c r="I58" s="16">
        <f t="shared" si="32"/>
        <v>0</v>
      </c>
      <c r="J58" s="16">
        <f t="shared" si="32"/>
        <v>0</v>
      </c>
      <c r="K58" s="16">
        <f t="shared" si="32"/>
        <v>0</v>
      </c>
      <c r="L58" s="16">
        <f t="shared" si="32"/>
        <v>0</v>
      </c>
      <c r="M58" s="16">
        <f t="shared" si="32"/>
        <v>0</v>
      </c>
      <c r="N58" s="16">
        <f t="shared" si="32"/>
        <v>0</v>
      </c>
      <c r="O58" s="16">
        <f t="shared" si="32"/>
        <v>0</v>
      </c>
      <c r="P58" s="16">
        <f t="shared" si="32"/>
        <v>0</v>
      </c>
      <c r="Q58" s="16">
        <f t="shared" si="32"/>
        <v>0</v>
      </c>
      <c r="R58" s="16">
        <f t="shared" si="32"/>
        <v>0</v>
      </c>
      <c r="S58" s="16">
        <f t="shared" si="32"/>
        <v>0</v>
      </c>
      <c r="T58" s="16">
        <f t="shared" si="32"/>
        <v>0</v>
      </c>
      <c r="U58" s="16">
        <f t="shared" si="32"/>
        <v>0</v>
      </c>
      <c r="V58" s="16">
        <f t="shared" si="32"/>
        <v>0</v>
      </c>
      <c r="W58" s="16">
        <f t="shared" si="32"/>
        <v>0</v>
      </c>
      <c r="X58" s="16">
        <f t="shared" si="32"/>
        <v>0</v>
      </c>
      <c r="Y58" s="16">
        <f t="shared" si="32"/>
        <v>0</v>
      </c>
      <c r="Z58" s="16">
        <f t="shared" si="32"/>
        <v>0</v>
      </c>
      <c r="AA58" s="16">
        <f t="shared" si="32"/>
        <v>0</v>
      </c>
      <c r="AB58" s="16">
        <f t="shared" si="32"/>
        <v>0</v>
      </c>
      <c r="AC58" s="16">
        <f t="shared" si="32"/>
        <v>0</v>
      </c>
      <c r="AD58" s="16">
        <f t="shared" si="32"/>
        <v>0</v>
      </c>
      <c r="AE58" s="16">
        <f t="shared" si="32"/>
        <v>0</v>
      </c>
      <c r="AF58" s="118"/>
    </row>
    <row r="59" spans="1:32" ht="31.5" x14ac:dyDescent="0.25">
      <c r="A59" s="15" t="s">
        <v>18</v>
      </c>
      <c r="B59" s="16">
        <f>B34+B41</f>
        <v>29763.4</v>
      </c>
      <c r="C59" s="16">
        <v>232</v>
      </c>
      <c r="D59" s="16">
        <v>232</v>
      </c>
      <c r="E59" s="16">
        <v>232</v>
      </c>
      <c r="F59" s="42">
        <v>0.31</v>
      </c>
      <c r="G59" s="42">
        <f t="shared" si="25"/>
        <v>100</v>
      </c>
      <c r="H59" s="16">
        <f t="shared" si="32"/>
        <v>232</v>
      </c>
      <c r="I59" s="16">
        <f t="shared" si="32"/>
        <v>232</v>
      </c>
      <c r="J59" s="16">
        <f t="shared" si="32"/>
        <v>0</v>
      </c>
      <c r="K59" s="16">
        <f t="shared" si="32"/>
        <v>0</v>
      </c>
      <c r="L59" s="16">
        <f t="shared" si="32"/>
        <v>0</v>
      </c>
      <c r="M59" s="16">
        <f t="shared" si="32"/>
        <v>0</v>
      </c>
      <c r="N59" s="16">
        <f t="shared" si="32"/>
        <v>0</v>
      </c>
      <c r="O59" s="16">
        <f t="shared" si="32"/>
        <v>0</v>
      </c>
      <c r="P59" s="16">
        <f t="shared" si="32"/>
        <v>600</v>
      </c>
      <c r="Q59" s="16">
        <f t="shared" si="32"/>
        <v>0</v>
      </c>
      <c r="R59" s="16">
        <f t="shared" si="32"/>
        <v>0</v>
      </c>
      <c r="S59" s="16">
        <f t="shared" si="32"/>
        <v>0</v>
      </c>
      <c r="T59" s="16">
        <f t="shared" si="32"/>
        <v>0</v>
      </c>
      <c r="U59" s="16">
        <f t="shared" si="32"/>
        <v>0</v>
      </c>
      <c r="V59" s="16">
        <f t="shared" si="32"/>
        <v>10380.6</v>
      </c>
      <c r="W59" s="16">
        <f t="shared" si="32"/>
        <v>0</v>
      </c>
      <c r="X59" s="16">
        <f t="shared" si="32"/>
        <v>0</v>
      </c>
      <c r="Y59" s="16">
        <f t="shared" si="32"/>
        <v>0</v>
      </c>
      <c r="Z59" s="16">
        <f>Z34+Z41</f>
        <v>16000</v>
      </c>
      <c r="AA59" s="16">
        <f t="shared" si="32"/>
        <v>0</v>
      </c>
      <c r="AB59" s="16">
        <f t="shared" si="32"/>
        <v>0</v>
      </c>
      <c r="AC59" s="16">
        <f t="shared" si="32"/>
        <v>0</v>
      </c>
      <c r="AD59" s="16">
        <f>AD34+AD41</f>
        <v>2550.8000000000002</v>
      </c>
      <c r="AE59" s="16">
        <f t="shared" si="32"/>
        <v>0</v>
      </c>
      <c r="AF59" s="118"/>
    </row>
    <row r="60" spans="1:32" ht="30" x14ac:dyDescent="0.25">
      <c r="A60" s="37" t="s">
        <v>22</v>
      </c>
      <c r="B60" s="16">
        <f t="shared" si="31"/>
        <v>0</v>
      </c>
      <c r="C60" s="16">
        <f t="shared" si="31"/>
        <v>0</v>
      </c>
      <c r="D60" s="16">
        <f t="shared" si="31"/>
        <v>0</v>
      </c>
      <c r="E60" s="16">
        <f t="shared" si="31"/>
        <v>0</v>
      </c>
      <c r="F60" s="42">
        <f t="shared" si="29"/>
        <v>0</v>
      </c>
      <c r="G60" s="42">
        <f t="shared" si="25"/>
        <v>0</v>
      </c>
      <c r="H60" s="16">
        <f t="shared" si="32"/>
        <v>0</v>
      </c>
      <c r="I60" s="16">
        <f t="shared" si="32"/>
        <v>0</v>
      </c>
      <c r="J60" s="16">
        <f t="shared" si="32"/>
        <v>0</v>
      </c>
      <c r="K60" s="16">
        <f t="shared" si="32"/>
        <v>0</v>
      </c>
      <c r="L60" s="16">
        <f t="shared" si="32"/>
        <v>0</v>
      </c>
      <c r="M60" s="16">
        <f t="shared" si="32"/>
        <v>0</v>
      </c>
      <c r="N60" s="16">
        <f t="shared" si="32"/>
        <v>0</v>
      </c>
      <c r="O60" s="16">
        <f t="shared" si="32"/>
        <v>0</v>
      </c>
      <c r="P60" s="16">
        <f t="shared" si="32"/>
        <v>0</v>
      </c>
      <c r="Q60" s="16">
        <f t="shared" si="32"/>
        <v>0</v>
      </c>
      <c r="R60" s="16">
        <f t="shared" si="32"/>
        <v>0</v>
      </c>
      <c r="S60" s="16">
        <f t="shared" si="32"/>
        <v>0</v>
      </c>
      <c r="T60" s="16">
        <f t="shared" si="32"/>
        <v>0</v>
      </c>
      <c r="U60" s="16">
        <f t="shared" si="32"/>
        <v>0</v>
      </c>
      <c r="V60" s="16">
        <f t="shared" si="32"/>
        <v>0</v>
      </c>
      <c r="W60" s="16">
        <f t="shared" si="32"/>
        <v>0</v>
      </c>
      <c r="X60" s="16">
        <f t="shared" si="32"/>
        <v>0</v>
      </c>
      <c r="Y60" s="16">
        <f t="shared" si="32"/>
        <v>0</v>
      </c>
      <c r="Z60" s="16">
        <f t="shared" si="32"/>
        <v>0</v>
      </c>
      <c r="AA60" s="16">
        <f t="shared" si="32"/>
        <v>0</v>
      </c>
      <c r="AB60" s="16">
        <f t="shared" si="32"/>
        <v>0</v>
      </c>
      <c r="AC60" s="16">
        <f t="shared" si="32"/>
        <v>0</v>
      </c>
      <c r="AD60" s="16">
        <f t="shared" si="32"/>
        <v>0</v>
      </c>
      <c r="AE60" s="16">
        <f t="shared" si="32"/>
        <v>0</v>
      </c>
      <c r="AF60" s="118"/>
    </row>
    <row r="61" spans="1:32" ht="31.5" x14ac:dyDescent="0.25">
      <c r="A61" s="15" t="s">
        <v>26</v>
      </c>
      <c r="B61" s="16">
        <f t="shared" si="31"/>
        <v>0</v>
      </c>
      <c r="C61" s="16">
        <f t="shared" si="31"/>
        <v>0</v>
      </c>
      <c r="D61" s="16">
        <f t="shared" si="31"/>
        <v>0</v>
      </c>
      <c r="E61" s="16">
        <f t="shared" si="31"/>
        <v>0</v>
      </c>
      <c r="F61" s="42">
        <f t="shared" si="29"/>
        <v>0</v>
      </c>
      <c r="G61" s="42">
        <f t="shared" si="25"/>
        <v>0</v>
      </c>
      <c r="H61" s="16">
        <f t="shared" si="32"/>
        <v>0</v>
      </c>
      <c r="I61" s="16">
        <f t="shared" si="32"/>
        <v>0</v>
      </c>
      <c r="J61" s="16">
        <f t="shared" si="32"/>
        <v>0</v>
      </c>
      <c r="K61" s="16">
        <f t="shared" si="32"/>
        <v>0</v>
      </c>
      <c r="L61" s="16">
        <f t="shared" si="32"/>
        <v>0</v>
      </c>
      <c r="M61" s="16">
        <f t="shared" si="32"/>
        <v>0</v>
      </c>
      <c r="N61" s="16">
        <f t="shared" si="32"/>
        <v>0</v>
      </c>
      <c r="O61" s="16">
        <f t="shared" si="32"/>
        <v>0</v>
      </c>
      <c r="P61" s="16">
        <f t="shared" si="32"/>
        <v>0</v>
      </c>
      <c r="Q61" s="16">
        <f t="shared" si="32"/>
        <v>0</v>
      </c>
      <c r="R61" s="16">
        <f t="shared" si="32"/>
        <v>0</v>
      </c>
      <c r="S61" s="16">
        <f t="shared" si="32"/>
        <v>0</v>
      </c>
      <c r="T61" s="16">
        <f t="shared" si="32"/>
        <v>0</v>
      </c>
      <c r="U61" s="16">
        <f t="shared" si="32"/>
        <v>0</v>
      </c>
      <c r="V61" s="16">
        <f t="shared" si="32"/>
        <v>0</v>
      </c>
      <c r="W61" s="16">
        <f t="shared" si="32"/>
        <v>0</v>
      </c>
      <c r="X61" s="16">
        <f t="shared" si="32"/>
        <v>0</v>
      </c>
      <c r="Y61" s="16">
        <f t="shared" si="32"/>
        <v>0</v>
      </c>
      <c r="Z61" s="16">
        <f t="shared" si="32"/>
        <v>0</v>
      </c>
      <c r="AA61" s="16">
        <f t="shared" si="32"/>
        <v>0</v>
      </c>
      <c r="AB61" s="16">
        <f t="shared" si="32"/>
        <v>0</v>
      </c>
      <c r="AC61" s="16">
        <f t="shared" si="32"/>
        <v>0</v>
      </c>
      <c r="AD61" s="16">
        <f t="shared" si="32"/>
        <v>0</v>
      </c>
      <c r="AE61" s="16">
        <f t="shared" si="32"/>
        <v>0</v>
      </c>
      <c r="AF61" s="118"/>
    </row>
    <row r="62" spans="1:32" ht="16.5" x14ac:dyDescent="0.25">
      <c r="A62" s="7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7"/>
      <c r="AF62" s="7"/>
    </row>
    <row r="63" spans="1:32" ht="18.75" x14ac:dyDescent="0.3">
      <c r="A63" s="119" t="s">
        <v>40</v>
      </c>
      <c r="B63" s="119"/>
      <c r="C63" s="119"/>
      <c r="D63" s="119"/>
      <c r="E63" s="1"/>
      <c r="F63" s="28"/>
      <c r="G63" s="119" t="s">
        <v>33</v>
      </c>
      <c r="H63" s="119"/>
      <c r="I63" s="119"/>
      <c r="J63" s="119"/>
      <c r="K63" s="29"/>
      <c r="L63" s="29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1"/>
    </row>
    <row r="64" spans="1:32" ht="18.75" x14ac:dyDescent="0.3">
      <c r="A64" s="62"/>
      <c r="B64" s="62"/>
      <c r="C64" s="62"/>
      <c r="D64" s="62"/>
      <c r="E64" s="1"/>
      <c r="F64" s="28"/>
      <c r="G64" s="38"/>
      <c r="H64" s="2"/>
      <c r="I64" s="2"/>
      <c r="J64" s="2"/>
      <c r="K64" s="29"/>
      <c r="L64" s="29"/>
      <c r="M64" s="29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1"/>
    </row>
    <row r="65" spans="1:32" ht="18.75" x14ac:dyDescent="0.3">
      <c r="A65" s="120" t="s">
        <v>41</v>
      </c>
      <c r="B65" s="120"/>
      <c r="C65" s="120"/>
      <c r="D65" s="120"/>
      <c r="E65" s="1"/>
      <c r="F65" s="3"/>
      <c r="G65" s="121"/>
      <c r="H65" s="121"/>
      <c r="I65" s="122" t="s">
        <v>42</v>
      </c>
      <c r="J65" s="122"/>
      <c r="K65" s="12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6"/>
      <c r="AF65" s="32"/>
    </row>
    <row r="66" spans="1:32" ht="15.75" x14ac:dyDescent="0.25">
      <c r="A66" s="4" t="s">
        <v>21</v>
      </c>
      <c r="B66" s="5"/>
      <c r="C66" s="6"/>
      <c r="D66" s="6"/>
      <c r="E66" s="6"/>
      <c r="F66" s="6"/>
      <c r="G66" s="115" t="s">
        <v>21</v>
      </c>
      <c r="H66" s="11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33"/>
    </row>
    <row r="67" spans="1:32" ht="18.75" x14ac:dyDescent="0.3">
      <c r="A67" s="116"/>
      <c r="B67" s="11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6"/>
      <c r="AF67" s="34"/>
    </row>
    <row r="140" spans="6:7" x14ac:dyDescent="0.25">
      <c r="F140">
        <v>0</v>
      </c>
      <c r="G140" t="e">
        <f>E140/C140*100</f>
        <v>#DIV/0!</v>
      </c>
    </row>
    <row r="143" spans="6:7" x14ac:dyDescent="0.25">
      <c r="F143">
        <v>0</v>
      </c>
      <c r="G143">
        <v>0</v>
      </c>
    </row>
  </sheetData>
  <mergeCells count="62">
    <mergeCell ref="AF37:AF43"/>
    <mergeCell ref="G66:H66"/>
    <mergeCell ref="A67:B67"/>
    <mergeCell ref="AF44:AF49"/>
    <mergeCell ref="AF51:AF55"/>
    <mergeCell ref="AF57:AF61"/>
    <mergeCell ref="A63:D63"/>
    <mergeCell ref="G63:J63"/>
    <mergeCell ref="A65:D65"/>
    <mergeCell ref="G65:H65"/>
    <mergeCell ref="I65:K65"/>
    <mergeCell ref="AE4:AE5"/>
    <mergeCell ref="A7:B7"/>
    <mergeCell ref="A8:AE8"/>
    <mergeCell ref="AF8:AF14"/>
    <mergeCell ref="A22:AE22"/>
    <mergeCell ref="AF22:AF28"/>
    <mergeCell ref="A29:AE29"/>
    <mergeCell ref="A30:AE30"/>
    <mergeCell ref="AF30:AF36"/>
    <mergeCell ref="A37:AE37"/>
    <mergeCell ref="X3:Y3"/>
    <mergeCell ref="A15:AE15"/>
    <mergeCell ref="AF15:AF21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AD4:AD5"/>
    <mergeCell ref="N3:O3"/>
    <mergeCell ref="P3:Q3"/>
    <mergeCell ref="R3:S3"/>
    <mergeCell ref="T3:U3"/>
    <mergeCell ref="V3:W3"/>
    <mergeCell ref="G4:G5"/>
    <mergeCell ref="N4:N5"/>
    <mergeCell ref="O4:O5"/>
    <mergeCell ref="P4:P5"/>
    <mergeCell ref="Q4:Q5"/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Z3:AA3"/>
    <mergeCell ref="AB3:AC3"/>
    <mergeCell ref="AD3:AE3"/>
    <mergeCell ref="AF3:AF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2024-02-27T10:42:24Z</dcterms:modified>
</cp:coreProperties>
</file>