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1840" windowHeight="11550" firstSheet="2" activeTab="2"/>
  </bookViews>
  <sheets>
    <sheet name="приложение 3 " sheetId="2" state="hidden" r:id="rId1"/>
    <sheet name="Лист1" sheetId="3" state="hidden" r:id="rId2"/>
    <sheet name="январь 2020" sheetId="14" r:id="rId3"/>
  </sheets>
  <definedNames>
    <definedName name="_xlnm.Print_Titles" localSheetId="0">'приложение 3 '!$4:$7</definedName>
    <definedName name="_xlnm.Print_Titles" localSheetId="2">'январь 2020'!$4:$5</definedName>
    <definedName name="_xlnm.Print_Area" localSheetId="0">'приложение 3 '!$A$1:$L$115</definedName>
    <definedName name="_xlnm.Print_Area" localSheetId="2">'январь 2020'!$A$1:$AG$234</definedName>
  </definedNames>
  <calcPr calcId="145621"/>
</workbook>
</file>

<file path=xl/calcChain.xml><?xml version="1.0" encoding="utf-8"?>
<calcChain xmlns="http://schemas.openxmlformats.org/spreadsheetml/2006/main">
  <c r="C172" i="14" l="1"/>
  <c r="C174" i="14"/>
  <c r="C173" i="14"/>
  <c r="C175" i="14"/>
  <c r="C171" i="14"/>
  <c r="C165" i="14"/>
  <c r="C166" i="14"/>
  <c r="C167" i="14"/>
  <c r="C168" i="14"/>
  <c r="C164" i="14"/>
  <c r="C158" i="14"/>
  <c r="C159" i="14"/>
  <c r="C179" i="14" s="1"/>
  <c r="C160" i="14"/>
  <c r="C161" i="14"/>
  <c r="E175" i="14"/>
  <c r="D175" i="14" s="1"/>
  <c r="B175" i="14"/>
  <c r="E173" i="14"/>
  <c r="B173" i="14"/>
  <c r="E174" i="14"/>
  <c r="B174" i="14"/>
  <c r="E172" i="14"/>
  <c r="B172" i="14"/>
  <c r="E171" i="14"/>
  <c r="D171" i="14" s="1"/>
  <c r="B171" i="14"/>
  <c r="AE169" i="14"/>
  <c r="AD169" i="14"/>
  <c r="AC169" i="14"/>
  <c r="AB169" i="14"/>
  <c r="AA169" i="14"/>
  <c r="Z169" i="14"/>
  <c r="Y169" i="14"/>
  <c r="X169" i="14"/>
  <c r="W169" i="14"/>
  <c r="V169" i="14"/>
  <c r="U169" i="14"/>
  <c r="T169" i="14"/>
  <c r="S169" i="14"/>
  <c r="R169" i="14"/>
  <c r="Q169" i="14"/>
  <c r="P169" i="14"/>
  <c r="O169" i="14"/>
  <c r="N169" i="14"/>
  <c r="M169" i="14"/>
  <c r="L169" i="14"/>
  <c r="K169" i="14"/>
  <c r="J169" i="14"/>
  <c r="I169" i="14"/>
  <c r="H169" i="14"/>
  <c r="E169" i="14"/>
  <c r="E168" i="14"/>
  <c r="D168" i="14" s="1"/>
  <c r="D161" i="14" s="1"/>
  <c r="D181" i="14" s="1"/>
  <c r="B168" i="14"/>
  <c r="E167" i="14"/>
  <c r="D167" i="14" s="1"/>
  <c r="B167" i="14"/>
  <c r="E166" i="14"/>
  <c r="B166" i="14"/>
  <c r="E165" i="14"/>
  <c r="D165" i="14" s="1"/>
  <c r="B165" i="14"/>
  <c r="E164" i="14"/>
  <c r="D164" i="14" s="1"/>
  <c r="B164" i="14"/>
  <c r="AE162" i="14"/>
  <c r="AD162" i="14"/>
  <c r="AC162" i="14"/>
  <c r="AB162" i="14"/>
  <c r="AA162" i="14"/>
  <c r="Z162" i="14"/>
  <c r="Y162" i="14"/>
  <c r="X162" i="14"/>
  <c r="W162" i="14"/>
  <c r="V162" i="14"/>
  <c r="U162" i="14"/>
  <c r="T162" i="14"/>
  <c r="S162" i="14"/>
  <c r="R162" i="14"/>
  <c r="Q162" i="14"/>
  <c r="P162" i="14"/>
  <c r="O162" i="14"/>
  <c r="N162" i="14"/>
  <c r="M162" i="14"/>
  <c r="L162" i="14"/>
  <c r="K162" i="14"/>
  <c r="J162" i="14"/>
  <c r="I162" i="14"/>
  <c r="H162" i="14"/>
  <c r="E162" i="14"/>
  <c r="C162" i="14"/>
  <c r="AE161" i="14"/>
  <c r="AE181" i="14" s="1"/>
  <c r="AD161" i="14"/>
  <c r="AD181" i="14" s="1"/>
  <c r="AC161" i="14"/>
  <c r="AC181" i="14" s="1"/>
  <c r="AB161" i="14"/>
  <c r="AB181" i="14" s="1"/>
  <c r="AA161" i="14"/>
  <c r="AA181" i="14" s="1"/>
  <c r="Z161" i="14"/>
  <c r="Z181" i="14" s="1"/>
  <c r="Y161" i="14"/>
  <c r="Y181" i="14" s="1"/>
  <c r="X161" i="14"/>
  <c r="X181" i="14" s="1"/>
  <c r="W161" i="14"/>
  <c r="W181" i="14" s="1"/>
  <c r="V161" i="14"/>
  <c r="V181" i="14" s="1"/>
  <c r="U161" i="14"/>
  <c r="U181" i="14" s="1"/>
  <c r="T161" i="14"/>
  <c r="T181" i="14" s="1"/>
  <c r="S161" i="14"/>
  <c r="S181" i="14" s="1"/>
  <c r="R161" i="14"/>
  <c r="R181" i="14" s="1"/>
  <c r="Q161" i="14"/>
  <c r="Q181" i="14" s="1"/>
  <c r="P161" i="14"/>
  <c r="P181" i="14" s="1"/>
  <c r="O161" i="14"/>
  <c r="O181" i="14" s="1"/>
  <c r="N161" i="14"/>
  <c r="N181" i="14" s="1"/>
  <c r="M161" i="14"/>
  <c r="M181" i="14" s="1"/>
  <c r="L161" i="14"/>
  <c r="L181" i="14" s="1"/>
  <c r="K161" i="14"/>
  <c r="K181" i="14" s="1"/>
  <c r="J161" i="14"/>
  <c r="J181" i="14" s="1"/>
  <c r="I161" i="14"/>
  <c r="I181" i="14" s="1"/>
  <c r="H161" i="14"/>
  <c r="H181" i="14" s="1"/>
  <c r="B181" i="14" s="1"/>
  <c r="E161" i="14"/>
  <c r="E181" i="14" s="1"/>
  <c r="C181" i="14"/>
  <c r="B161" i="14"/>
  <c r="AE160" i="14"/>
  <c r="AE180" i="14" s="1"/>
  <c r="AD160" i="14"/>
  <c r="AD180" i="14" s="1"/>
  <c r="AC160" i="14"/>
  <c r="AC180" i="14" s="1"/>
  <c r="AB160" i="14"/>
  <c r="AB180" i="14" s="1"/>
  <c r="AA160" i="14"/>
  <c r="AA180" i="14" s="1"/>
  <c r="Z160" i="14"/>
  <c r="Z180" i="14" s="1"/>
  <c r="Y160" i="14"/>
  <c r="Y180" i="14" s="1"/>
  <c r="X160" i="14"/>
  <c r="X180" i="14" s="1"/>
  <c r="W160" i="14"/>
  <c r="W180" i="14" s="1"/>
  <c r="V160" i="14"/>
  <c r="V180" i="14" s="1"/>
  <c r="U160" i="14"/>
  <c r="U180" i="14" s="1"/>
  <c r="T160" i="14"/>
  <c r="T180" i="14" s="1"/>
  <c r="S160" i="14"/>
  <c r="S180" i="14" s="1"/>
  <c r="R160" i="14"/>
  <c r="R180" i="14" s="1"/>
  <c r="Q160" i="14"/>
  <c r="Q180" i="14" s="1"/>
  <c r="P160" i="14"/>
  <c r="P180" i="14" s="1"/>
  <c r="O160" i="14"/>
  <c r="O180" i="14" s="1"/>
  <c r="N160" i="14"/>
  <c r="N180" i="14" s="1"/>
  <c r="M160" i="14"/>
  <c r="M180" i="14" s="1"/>
  <c r="L160" i="14"/>
  <c r="L180" i="14" s="1"/>
  <c r="K160" i="14"/>
  <c r="K180" i="14" s="1"/>
  <c r="J160" i="14"/>
  <c r="J180" i="14" s="1"/>
  <c r="I160" i="14"/>
  <c r="I180" i="14" s="1"/>
  <c r="H160" i="14"/>
  <c r="H180" i="14" s="1"/>
  <c r="B180" i="14" s="1"/>
  <c r="E160" i="14"/>
  <c r="E180" i="14" s="1"/>
  <c r="C180" i="14"/>
  <c r="AE159" i="14"/>
  <c r="AE179" i="14" s="1"/>
  <c r="AD159" i="14"/>
  <c r="AD179" i="14" s="1"/>
  <c r="AC159" i="14"/>
  <c r="AC179" i="14" s="1"/>
  <c r="AB159" i="14"/>
  <c r="AB179" i="14" s="1"/>
  <c r="AA159" i="14"/>
  <c r="AA179" i="14" s="1"/>
  <c r="Z159" i="14"/>
  <c r="Z179" i="14" s="1"/>
  <c r="Y159" i="14"/>
  <c r="Y179" i="14" s="1"/>
  <c r="X159" i="14"/>
  <c r="X179" i="14" s="1"/>
  <c r="W159" i="14"/>
  <c r="W179" i="14" s="1"/>
  <c r="V159" i="14"/>
  <c r="V179" i="14" s="1"/>
  <c r="U159" i="14"/>
  <c r="U179" i="14" s="1"/>
  <c r="T159" i="14"/>
  <c r="T179" i="14" s="1"/>
  <c r="S159" i="14"/>
  <c r="S179" i="14" s="1"/>
  <c r="R159" i="14"/>
  <c r="R179" i="14" s="1"/>
  <c r="Q159" i="14"/>
  <c r="Q179" i="14" s="1"/>
  <c r="P159" i="14"/>
  <c r="P179" i="14" s="1"/>
  <c r="O159" i="14"/>
  <c r="O179" i="14" s="1"/>
  <c r="N159" i="14"/>
  <c r="N179" i="14" s="1"/>
  <c r="M159" i="14"/>
  <c r="M179" i="14" s="1"/>
  <c r="L159" i="14"/>
  <c r="L179" i="14" s="1"/>
  <c r="K159" i="14"/>
  <c r="K179" i="14" s="1"/>
  <c r="J159" i="14"/>
  <c r="J179" i="14" s="1"/>
  <c r="I159" i="14"/>
  <c r="I179" i="14" s="1"/>
  <c r="H159" i="14"/>
  <c r="H179" i="14" s="1"/>
  <c r="B179" i="14" s="1"/>
  <c r="E159" i="14"/>
  <c r="E179" i="14" s="1"/>
  <c r="B159" i="14"/>
  <c r="AE158" i="14"/>
  <c r="AE178" i="14" s="1"/>
  <c r="AD158" i="14"/>
  <c r="AD178" i="14" s="1"/>
  <c r="AC158" i="14"/>
  <c r="AC178" i="14" s="1"/>
  <c r="AB158" i="14"/>
  <c r="AB178" i="14" s="1"/>
  <c r="AA158" i="14"/>
  <c r="AA178" i="14" s="1"/>
  <c r="Z158" i="14"/>
  <c r="Z178" i="14" s="1"/>
  <c r="Y158" i="14"/>
  <c r="Y178" i="14" s="1"/>
  <c r="X158" i="14"/>
  <c r="X178" i="14" s="1"/>
  <c r="W158" i="14"/>
  <c r="W178" i="14" s="1"/>
  <c r="V158" i="14"/>
  <c r="V178" i="14" s="1"/>
  <c r="U158" i="14"/>
  <c r="U178" i="14" s="1"/>
  <c r="T158" i="14"/>
  <c r="T178" i="14" s="1"/>
  <c r="S158" i="14"/>
  <c r="S178" i="14" s="1"/>
  <c r="R158" i="14"/>
  <c r="R178" i="14" s="1"/>
  <c r="Q158" i="14"/>
  <c r="Q178" i="14" s="1"/>
  <c r="P158" i="14"/>
  <c r="P178" i="14" s="1"/>
  <c r="O158" i="14"/>
  <c r="O178" i="14" s="1"/>
  <c r="N158" i="14"/>
  <c r="N178" i="14" s="1"/>
  <c r="M158" i="14"/>
  <c r="M178" i="14" s="1"/>
  <c r="L158" i="14"/>
  <c r="L178" i="14" s="1"/>
  <c r="K158" i="14"/>
  <c r="K178" i="14" s="1"/>
  <c r="J158" i="14"/>
  <c r="J178" i="14" s="1"/>
  <c r="I158" i="14"/>
  <c r="I178" i="14" s="1"/>
  <c r="H158" i="14"/>
  <c r="H178" i="14" s="1"/>
  <c r="B178" i="14" s="1"/>
  <c r="E158" i="14"/>
  <c r="E178" i="14" s="1"/>
  <c r="C178" i="14"/>
  <c r="AE157" i="14"/>
  <c r="AE177" i="14" s="1"/>
  <c r="AE176" i="14" s="1"/>
  <c r="AD157" i="14"/>
  <c r="AD177" i="14" s="1"/>
  <c r="AD176" i="14" s="1"/>
  <c r="AC157" i="14"/>
  <c r="AC177" i="14" s="1"/>
  <c r="AC176" i="14" s="1"/>
  <c r="AB157" i="14"/>
  <c r="AB177" i="14" s="1"/>
  <c r="AB176" i="14" s="1"/>
  <c r="AA157" i="14"/>
  <c r="AA177" i="14" s="1"/>
  <c r="AA176" i="14" s="1"/>
  <c r="Z157" i="14"/>
  <c r="Z177" i="14" s="1"/>
  <c r="Z176" i="14" s="1"/>
  <c r="Y157" i="14"/>
  <c r="Y177" i="14" s="1"/>
  <c r="Y176" i="14" s="1"/>
  <c r="X157" i="14"/>
  <c r="X177" i="14" s="1"/>
  <c r="X176" i="14" s="1"/>
  <c r="W157" i="14"/>
  <c r="W177" i="14" s="1"/>
  <c r="W176" i="14" s="1"/>
  <c r="V157" i="14"/>
  <c r="V177" i="14" s="1"/>
  <c r="V176" i="14" s="1"/>
  <c r="U157" i="14"/>
  <c r="U177" i="14" s="1"/>
  <c r="U176" i="14" s="1"/>
  <c r="T157" i="14"/>
  <c r="T177" i="14" s="1"/>
  <c r="T176" i="14" s="1"/>
  <c r="S157" i="14"/>
  <c r="S177" i="14" s="1"/>
  <c r="S176" i="14" s="1"/>
  <c r="R157" i="14"/>
  <c r="R177" i="14" s="1"/>
  <c r="R176" i="14" s="1"/>
  <c r="Q157" i="14"/>
  <c r="Q177" i="14" s="1"/>
  <c r="Q176" i="14" s="1"/>
  <c r="P157" i="14"/>
  <c r="P177" i="14" s="1"/>
  <c r="P176" i="14" s="1"/>
  <c r="O157" i="14"/>
  <c r="O177" i="14" s="1"/>
  <c r="O176" i="14" s="1"/>
  <c r="N157" i="14"/>
  <c r="N177" i="14" s="1"/>
  <c r="N176" i="14" s="1"/>
  <c r="M157" i="14"/>
  <c r="M177" i="14" s="1"/>
  <c r="M176" i="14" s="1"/>
  <c r="L157" i="14"/>
  <c r="L177" i="14" s="1"/>
  <c r="L176" i="14" s="1"/>
  <c r="K157" i="14"/>
  <c r="K177" i="14" s="1"/>
  <c r="K176" i="14" s="1"/>
  <c r="J157" i="14"/>
  <c r="J177" i="14" s="1"/>
  <c r="J176" i="14" s="1"/>
  <c r="I157" i="14"/>
  <c r="I177" i="14" s="1"/>
  <c r="I176" i="14" s="1"/>
  <c r="H157" i="14"/>
  <c r="H177" i="14" s="1"/>
  <c r="E157" i="14"/>
  <c r="E177" i="14" s="1"/>
  <c r="E176" i="14" s="1"/>
  <c r="B157" i="14"/>
  <c r="AE155" i="14"/>
  <c r="AD155" i="14"/>
  <c r="AC155" i="14"/>
  <c r="AB155" i="14"/>
  <c r="AA155" i="14"/>
  <c r="Z155" i="14"/>
  <c r="Y155" i="14"/>
  <c r="X155" i="14"/>
  <c r="W155" i="14"/>
  <c r="V155" i="14"/>
  <c r="U155" i="14"/>
  <c r="T155" i="14"/>
  <c r="S155" i="14"/>
  <c r="R155" i="14"/>
  <c r="Q155" i="14"/>
  <c r="P155" i="14"/>
  <c r="O155" i="14"/>
  <c r="N155" i="14"/>
  <c r="M155" i="14"/>
  <c r="L155" i="14"/>
  <c r="K155" i="14"/>
  <c r="J155" i="14"/>
  <c r="I155" i="14"/>
  <c r="H155" i="14"/>
  <c r="E155" i="14"/>
  <c r="AE33" i="14"/>
  <c r="AE34" i="14"/>
  <c r="AE35" i="14"/>
  <c r="AE36" i="14"/>
  <c r="AD33" i="14"/>
  <c r="AD34" i="14"/>
  <c r="AD35" i="14"/>
  <c r="AD36" i="14"/>
  <c r="AC33" i="14"/>
  <c r="AC34" i="14"/>
  <c r="AC35" i="14"/>
  <c r="AC36" i="14"/>
  <c r="AB33" i="14"/>
  <c r="AB34" i="14"/>
  <c r="AB35" i="14"/>
  <c r="AB36" i="14"/>
  <c r="AA33" i="14"/>
  <c r="AA34" i="14"/>
  <c r="AA35" i="14"/>
  <c r="AA36" i="14"/>
  <c r="Z33" i="14"/>
  <c r="Z34" i="14"/>
  <c r="Z35" i="14"/>
  <c r="Z36" i="14"/>
  <c r="Y33" i="14"/>
  <c r="Y34" i="14"/>
  <c r="Y35" i="14"/>
  <c r="Y36" i="14"/>
  <c r="X33" i="14"/>
  <c r="X34" i="14"/>
  <c r="X35" i="14"/>
  <c r="X36" i="14"/>
  <c r="W33" i="14"/>
  <c r="W34" i="14"/>
  <c r="W35" i="14"/>
  <c r="W36" i="14"/>
  <c r="V33" i="14"/>
  <c r="V34" i="14"/>
  <c r="V35" i="14"/>
  <c r="V36" i="14"/>
  <c r="U33" i="14"/>
  <c r="U34" i="14"/>
  <c r="U35" i="14"/>
  <c r="U36" i="14"/>
  <c r="T33" i="14"/>
  <c r="T34" i="14"/>
  <c r="T35" i="14"/>
  <c r="T36" i="14"/>
  <c r="S33" i="14"/>
  <c r="S34" i="14"/>
  <c r="S35" i="14"/>
  <c r="S36" i="14"/>
  <c r="R33" i="14"/>
  <c r="R34" i="14"/>
  <c r="R35" i="14"/>
  <c r="R36" i="14"/>
  <c r="Q33" i="14"/>
  <c r="Q34" i="14"/>
  <c r="Q35" i="14"/>
  <c r="Q36" i="14"/>
  <c r="P33" i="14"/>
  <c r="P34" i="14"/>
  <c r="P35" i="14"/>
  <c r="P36" i="14"/>
  <c r="O33" i="14"/>
  <c r="O34" i="14"/>
  <c r="O35" i="14"/>
  <c r="O36" i="14"/>
  <c r="N33" i="14"/>
  <c r="N34" i="14"/>
  <c r="N35" i="14"/>
  <c r="N36" i="14"/>
  <c r="M33" i="14"/>
  <c r="M34" i="14"/>
  <c r="M35" i="14"/>
  <c r="M36" i="14"/>
  <c r="L33" i="14"/>
  <c r="L34" i="14"/>
  <c r="L35" i="14"/>
  <c r="L36" i="14"/>
  <c r="K33" i="14"/>
  <c r="K34" i="14"/>
  <c r="K35" i="14"/>
  <c r="K36" i="14"/>
  <c r="J33" i="14"/>
  <c r="J34" i="14"/>
  <c r="J35" i="14"/>
  <c r="J36" i="14"/>
  <c r="I33" i="14"/>
  <c r="I34" i="14"/>
  <c r="I35" i="14"/>
  <c r="I36" i="14"/>
  <c r="I32" i="14"/>
  <c r="J32" i="14"/>
  <c r="K32" i="14"/>
  <c r="L32" i="14"/>
  <c r="M32" i="14"/>
  <c r="N32" i="14"/>
  <c r="O32" i="14"/>
  <c r="P32" i="14"/>
  <c r="Q32" i="14"/>
  <c r="R32" i="14"/>
  <c r="S32" i="14"/>
  <c r="T32" i="14"/>
  <c r="U32" i="14"/>
  <c r="V32" i="14"/>
  <c r="W32" i="14"/>
  <c r="X32" i="14"/>
  <c r="Y32" i="14"/>
  <c r="Z32" i="14"/>
  <c r="AA32" i="14"/>
  <c r="AB32" i="14"/>
  <c r="AC32" i="14"/>
  <c r="AD32" i="14"/>
  <c r="AE32" i="14"/>
  <c r="H33" i="14"/>
  <c r="H34" i="14"/>
  <c r="H35" i="14"/>
  <c r="H36" i="14"/>
  <c r="H32" i="14"/>
  <c r="E71" i="14"/>
  <c r="D71" i="14" s="1"/>
  <c r="B71" i="14"/>
  <c r="E70" i="14"/>
  <c r="D70" i="14" s="1"/>
  <c r="B70" i="14"/>
  <c r="E69" i="14"/>
  <c r="B69" i="14"/>
  <c r="E68" i="14"/>
  <c r="D68" i="14" s="1"/>
  <c r="B68" i="14"/>
  <c r="E67" i="14"/>
  <c r="D67" i="14" s="1"/>
  <c r="B67" i="14"/>
  <c r="AE65" i="14"/>
  <c r="AD65" i="14"/>
  <c r="AC65" i="14"/>
  <c r="AB65" i="14"/>
  <c r="AA65" i="14"/>
  <c r="Z65" i="14"/>
  <c r="Y65" i="14"/>
  <c r="X65" i="14"/>
  <c r="W65" i="14"/>
  <c r="V65" i="14"/>
  <c r="U65" i="14"/>
  <c r="T65" i="14"/>
  <c r="S65" i="14"/>
  <c r="R65" i="14"/>
  <c r="Q65" i="14"/>
  <c r="P65" i="14"/>
  <c r="O65" i="14"/>
  <c r="N65" i="14"/>
  <c r="M65" i="14"/>
  <c r="L65" i="14"/>
  <c r="K65" i="14"/>
  <c r="J65" i="14"/>
  <c r="I65" i="14"/>
  <c r="H65" i="14"/>
  <c r="E65" i="14"/>
  <c r="B65" i="14"/>
  <c r="B169" i="14" l="1"/>
  <c r="C169" i="14"/>
  <c r="B160" i="14"/>
  <c r="B158" i="14"/>
  <c r="C157" i="14"/>
  <c r="C155" i="14"/>
  <c r="C177" i="14"/>
  <c r="C176" i="14" s="1"/>
  <c r="B155" i="14"/>
  <c r="F155" i="14" s="1"/>
  <c r="B162" i="14"/>
  <c r="G173" i="14"/>
  <c r="G174" i="14"/>
  <c r="G155" i="14"/>
  <c r="G169" i="14"/>
  <c r="G172" i="14"/>
  <c r="G162" i="14"/>
  <c r="G166" i="14"/>
  <c r="G176" i="14"/>
  <c r="D157" i="14"/>
  <c r="B177" i="14"/>
  <c r="B176" i="14" s="1"/>
  <c r="F176" i="14" s="1"/>
  <c r="H176" i="14"/>
  <c r="F159" i="14"/>
  <c r="F162" i="14"/>
  <c r="D166" i="14"/>
  <c r="F166" i="14"/>
  <c r="F169" i="14"/>
  <c r="D172" i="14"/>
  <c r="D158" i="14" s="1"/>
  <c r="D178" i="14" s="1"/>
  <c r="F172" i="14"/>
  <c r="D174" i="14"/>
  <c r="F174" i="14"/>
  <c r="D173" i="14"/>
  <c r="D160" i="14" s="1"/>
  <c r="D180" i="14" s="1"/>
  <c r="F173" i="14"/>
  <c r="G178" i="14"/>
  <c r="F178" i="14"/>
  <c r="G179" i="14"/>
  <c r="F179" i="14"/>
  <c r="G159" i="14"/>
  <c r="G180" i="14"/>
  <c r="F180" i="14"/>
  <c r="F65" i="14"/>
  <c r="F69" i="14"/>
  <c r="D65" i="14"/>
  <c r="D69" i="14"/>
  <c r="D159" i="14" l="1"/>
  <c r="D179" i="14" s="1"/>
  <c r="D177" i="14"/>
  <c r="D169" i="14"/>
  <c r="D162" i="14"/>
  <c r="D155" i="14" l="1"/>
  <c r="D176" i="14"/>
  <c r="E64" i="14" l="1"/>
  <c r="D64" i="14" s="1"/>
  <c r="C64" i="14"/>
  <c r="B64" i="14"/>
  <c r="E63" i="14"/>
  <c r="D63" i="14" s="1"/>
  <c r="C63" i="14"/>
  <c r="B63" i="14"/>
  <c r="E62" i="14"/>
  <c r="C62" i="14"/>
  <c r="B62" i="14"/>
  <c r="E61" i="14"/>
  <c r="D61" i="14" s="1"/>
  <c r="C61" i="14"/>
  <c r="B61" i="14"/>
  <c r="E60" i="14"/>
  <c r="D60" i="14" s="1"/>
  <c r="C60" i="14"/>
  <c r="B60" i="14"/>
  <c r="AE58" i="14"/>
  <c r="AD58" i="14"/>
  <c r="AC58" i="14"/>
  <c r="AB58" i="14"/>
  <c r="AA58" i="14"/>
  <c r="Z58" i="14"/>
  <c r="Y58" i="14"/>
  <c r="X58" i="14"/>
  <c r="W58" i="14"/>
  <c r="V58" i="14"/>
  <c r="U58" i="14"/>
  <c r="T58" i="14"/>
  <c r="S58" i="14"/>
  <c r="R58" i="14"/>
  <c r="Q58" i="14"/>
  <c r="P58" i="14"/>
  <c r="O58" i="14"/>
  <c r="N58" i="14"/>
  <c r="M58" i="14"/>
  <c r="L58" i="14"/>
  <c r="K58" i="14"/>
  <c r="J58" i="14"/>
  <c r="I58" i="14"/>
  <c r="H58" i="14"/>
  <c r="C58" i="14"/>
  <c r="AE197" i="14"/>
  <c r="AE216" i="14" s="1"/>
  <c r="AE198" i="14"/>
  <c r="AE199" i="14"/>
  <c r="AE200" i="14"/>
  <c r="AE219" i="14" s="1"/>
  <c r="AE201" i="14"/>
  <c r="AE220" i="14" s="1"/>
  <c r="AE218" i="14"/>
  <c r="AE135" i="14"/>
  <c r="AE128" i="14"/>
  <c r="AE121" i="14"/>
  <c r="AE114" i="14"/>
  <c r="AE107" i="14"/>
  <c r="AE100" i="14"/>
  <c r="AE88" i="14"/>
  <c r="AE81" i="14" s="1"/>
  <c r="AE144" i="14" s="1"/>
  <c r="AE89" i="14"/>
  <c r="AE82" i="14" s="1"/>
  <c r="AE145" i="14" s="1"/>
  <c r="AE90" i="14"/>
  <c r="AE83" i="14" s="1"/>
  <c r="AE146" i="14" s="1"/>
  <c r="AE91" i="14"/>
  <c r="AE84" i="14" s="1"/>
  <c r="AE147" i="14" s="1"/>
  <c r="AE92" i="14"/>
  <c r="AE85" i="14" s="1"/>
  <c r="AE148" i="14" s="1"/>
  <c r="AE93" i="14"/>
  <c r="AE86" i="14"/>
  <c r="AE72" i="14"/>
  <c r="AE51" i="14"/>
  <c r="AE44" i="14"/>
  <c r="AE37" i="14"/>
  <c r="AE30" i="14"/>
  <c r="E141" i="14"/>
  <c r="D141" i="14" s="1"/>
  <c r="C141" i="14"/>
  <c r="B141" i="14"/>
  <c r="E140" i="14"/>
  <c r="D140" i="14" s="1"/>
  <c r="C140" i="14"/>
  <c r="B140" i="14"/>
  <c r="E139" i="14"/>
  <c r="C139" i="14"/>
  <c r="B139" i="14"/>
  <c r="F139" i="14" s="1"/>
  <c r="E138" i="14"/>
  <c r="D138" i="14" s="1"/>
  <c r="C138" i="14"/>
  <c r="B138" i="14"/>
  <c r="E137" i="14"/>
  <c r="D137" i="14" s="1"/>
  <c r="C137" i="14"/>
  <c r="B137"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E135" i="14"/>
  <c r="G135" i="14" s="1"/>
  <c r="C135" i="14"/>
  <c r="B135" i="14"/>
  <c r="F135" i="14" s="1"/>
  <c r="E134" i="14"/>
  <c r="D134" i="14" s="1"/>
  <c r="C134" i="14"/>
  <c r="B134" i="14"/>
  <c r="E133" i="14"/>
  <c r="D133" i="14" s="1"/>
  <c r="C133" i="14"/>
  <c r="B133" i="14"/>
  <c r="E132" i="14"/>
  <c r="C132" i="14"/>
  <c r="B132" i="14"/>
  <c r="F132" i="14" s="1"/>
  <c r="E131" i="14"/>
  <c r="D131" i="14" s="1"/>
  <c r="C131" i="14"/>
  <c r="B131" i="14"/>
  <c r="E130" i="14"/>
  <c r="D130" i="14" s="1"/>
  <c r="C130" i="14"/>
  <c r="B130"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E128" i="14"/>
  <c r="C128" i="14"/>
  <c r="B128" i="14"/>
  <c r="F128" i="14" s="1"/>
  <c r="E127" i="14"/>
  <c r="D127" i="14" s="1"/>
  <c r="C127" i="14"/>
  <c r="B127" i="14"/>
  <c r="E126" i="14"/>
  <c r="D126" i="14" s="1"/>
  <c r="C126" i="14"/>
  <c r="B126" i="14"/>
  <c r="E125" i="14"/>
  <c r="C125" i="14"/>
  <c r="B125" i="14"/>
  <c r="F125" i="14" s="1"/>
  <c r="E124" i="14"/>
  <c r="D124" i="14" s="1"/>
  <c r="C124" i="14"/>
  <c r="B124" i="14"/>
  <c r="E123" i="14"/>
  <c r="D123" i="14" s="1"/>
  <c r="C123" i="14"/>
  <c r="B123"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E121" i="14"/>
  <c r="G121" i="14" s="1"/>
  <c r="C121" i="14"/>
  <c r="B121" i="14"/>
  <c r="F121" i="14" s="1"/>
  <c r="E120" i="14"/>
  <c r="D120" i="14" s="1"/>
  <c r="E119" i="14"/>
  <c r="D119" i="14" s="1"/>
  <c r="E118" i="14"/>
  <c r="E117" i="14"/>
  <c r="D117" i="14" s="1"/>
  <c r="E116" i="14"/>
  <c r="D116" i="14" s="1"/>
  <c r="E113" i="14"/>
  <c r="D113" i="14" s="1"/>
  <c r="E112" i="14"/>
  <c r="D112" i="14" s="1"/>
  <c r="E111" i="14"/>
  <c r="E110" i="14"/>
  <c r="D110" i="14" s="1"/>
  <c r="E109" i="14"/>
  <c r="D109" i="14" s="1"/>
  <c r="E106" i="14"/>
  <c r="D106" i="14" s="1"/>
  <c r="E105" i="14"/>
  <c r="D105" i="14" s="1"/>
  <c r="E104" i="14"/>
  <c r="E103" i="14"/>
  <c r="D103" i="14" s="1"/>
  <c r="E102" i="14"/>
  <c r="D102" i="14" s="1"/>
  <c r="E99" i="14"/>
  <c r="D99" i="14" s="1"/>
  <c r="E98" i="14"/>
  <c r="D98" i="14" s="1"/>
  <c r="E97" i="14"/>
  <c r="E96" i="14"/>
  <c r="D96" i="14" s="1"/>
  <c r="E95" i="14"/>
  <c r="D95" i="14" s="1"/>
  <c r="E78" i="14"/>
  <c r="D78" i="14" s="1"/>
  <c r="D201" i="14" s="1"/>
  <c r="D220" i="14" s="1"/>
  <c r="E77" i="14"/>
  <c r="D77" i="14" s="1"/>
  <c r="D200" i="14" s="1"/>
  <c r="D219" i="14" s="1"/>
  <c r="E76" i="14"/>
  <c r="E75" i="14"/>
  <c r="D75" i="14" s="1"/>
  <c r="D198" i="14" s="1"/>
  <c r="D217" i="14" s="1"/>
  <c r="E74" i="14"/>
  <c r="D74" i="14" s="1"/>
  <c r="E57" i="14"/>
  <c r="D57" i="14" s="1"/>
  <c r="E56" i="14"/>
  <c r="D56" i="14" s="1"/>
  <c r="E55" i="14"/>
  <c r="E54" i="14"/>
  <c r="D54" i="14" s="1"/>
  <c r="E53" i="14"/>
  <c r="D53" i="14" s="1"/>
  <c r="E50" i="14"/>
  <c r="D50" i="14" s="1"/>
  <c r="E49" i="14"/>
  <c r="D49" i="14" s="1"/>
  <c r="E48" i="14"/>
  <c r="E47" i="14"/>
  <c r="D47" i="14" s="1"/>
  <c r="E46" i="14"/>
  <c r="D46" i="14" s="1"/>
  <c r="E43" i="14"/>
  <c r="D43" i="14" s="1"/>
  <c r="E42" i="14"/>
  <c r="E35" i="14" s="1"/>
  <c r="E41" i="14"/>
  <c r="E40" i="14"/>
  <c r="E33" i="14" s="1"/>
  <c r="E39" i="14"/>
  <c r="D39" i="14" s="1"/>
  <c r="D32" i="14" s="1"/>
  <c r="I197" i="14"/>
  <c r="I216" i="14" s="1"/>
  <c r="J197" i="14"/>
  <c r="J216" i="14" s="1"/>
  <c r="K197" i="14"/>
  <c r="K216" i="14" s="1"/>
  <c r="L197" i="14"/>
  <c r="L216" i="14" s="1"/>
  <c r="M197" i="14"/>
  <c r="M216" i="14" s="1"/>
  <c r="N197" i="14"/>
  <c r="N216" i="14" s="1"/>
  <c r="O197" i="14"/>
  <c r="O216" i="14" s="1"/>
  <c r="P197" i="14"/>
  <c r="P216" i="14" s="1"/>
  <c r="Q197" i="14"/>
  <c r="Q216" i="14" s="1"/>
  <c r="R197" i="14"/>
  <c r="R216" i="14" s="1"/>
  <c r="S197" i="14"/>
  <c r="S216" i="14" s="1"/>
  <c r="T197" i="14"/>
  <c r="T216" i="14" s="1"/>
  <c r="U197" i="14"/>
  <c r="U216" i="14" s="1"/>
  <c r="V197" i="14"/>
  <c r="V216" i="14" s="1"/>
  <c r="W197" i="14"/>
  <c r="W216" i="14" s="1"/>
  <c r="X197" i="14"/>
  <c r="X216" i="14" s="1"/>
  <c r="Y197" i="14"/>
  <c r="Y216" i="14" s="1"/>
  <c r="Z197" i="14"/>
  <c r="Z216" i="14" s="1"/>
  <c r="AA197" i="14"/>
  <c r="AA216" i="14" s="1"/>
  <c r="AB197" i="14"/>
  <c r="AB216" i="14" s="1"/>
  <c r="AC197" i="14"/>
  <c r="AC216" i="14" s="1"/>
  <c r="AD197" i="14"/>
  <c r="AD216" i="14" s="1"/>
  <c r="I198" i="14"/>
  <c r="I217" i="14" s="1"/>
  <c r="J198" i="14"/>
  <c r="J217" i="14" s="1"/>
  <c r="K198" i="14"/>
  <c r="K217" i="14" s="1"/>
  <c r="L198" i="14"/>
  <c r="L217" i="14" s="1"/>
  <c r="M198" i="14"/>
  <c r="M217" i="14" s="1"/>
  <c r="N198" i="14"/>
  <c r="N217" i="14" s="1"/>
  <c r="O198" i="14"/>
  <c r="O217" i="14" s="1"/>
  <c r="P198" i="14"/>
  <c r="P217" i="14" s="1"/>
  <c r="Q198" i="14"/>
  <c r="Q217" i="14" s="1"/>
  <c r="R198" i="14"/>
  <c r="R217" i="14" s="1"/>
  <c r="S198" i="14"/>
  <c r="S217" i="14" s="1"/>
  <c r="T198" i="14"/>
  <c r="T217" i="14" s="1"/>
  <c r="U198" i="14"/>
  <c r="U217" i="14" s="1"/>
  <c r="V198" i="14"/>
  <c r="V217" i="14" s="1"/>
  <c r="W198" i="14"/>
  <c r="W217" i="14" s="1"/>
  <c r="X198" i="14"/>
  <c r="X217" i="14" s="1"/>
  <c r="Y198" i="14"/>
  <c r="Y217" i="14" s="1"/>
  <c r="Z198" i="14"/>
  <c r="Z217" i="14" s="1"/>
  <c r="AA198" i="14"/>
  <c r="AA217" i="14" s="1"/>
  <c r="AB198" i="14"/>
  <c r="AB217" i="14" s="1"/>
  <c r="AC198" i="14"/>
  <c r="AC217" i="14" s="1"/>
  <c r="AD198" i="14"/>
  <c r="AD217" i="14" s="1"/>
  <c r="I199" i="14"/>
  <c r="I218" i="14" s="1"/>
  <c r="J199" i="14"/>
  <c r="J218" i="14" s="1"/>
  <c r="K199" i="14"/>
  <c r="K218" i="14" s="1"/>
  <c r="L199" i="14"/>
  <c r="L218" i="14" s="1"/>
  <c r="M199" i="14"/>
  <c r="M218" i="14" s="1"/>
  <c r="N199" i="14"/>
  <c r="N218" i="14" s="1"/>
  <c r="O199" i="14"/>
  <c r="O218" i="14" s="1"/>
  <c r="P199" i="14"/>
  <c r="P218" i="14" s="1"/>
  <c r="Q199" i="14"/>
  <c r="Q218" i="14" s="1"/>
  <c r="R199" i="14"/>
  <c r="R218" i="14" s="1"/>
  <c r="S199" i="14"/>
  <c r="S218" i="14" s="1"/>
  <c r="T199" i="14"/>
  <c r="T218" i="14" s="1"/>
  <c r="U199" i="14"/>
  <c r="U218" i="14" s="1"/>
  <c r="V199" i="14"/>
  <c r="V218" i="14" s="1"/>
  <c r="W199" i="14"/>
  <c r="W218" i="14" s="1"/>
  <c r="X199" i="14"/>
  <c r="X218" i="14" s="1"/>
  <c r="Y199" i="14"/>
  <c r="Y218" i="14" s="1"/>
  <c r="Z199" i="14"/>
  <c r="Z218" i="14" s="1"/>
  <c r="AA199" i="14"/>
  <c r="AA218" i="14" s="1"/>
  <c r="AB199" i="14"/>
  <c r="AB218" i="14" s="1"/>
  <c r="AC199" i="14"/>
  <c r="AC218" i="14" s="1"/>
  <c r="AD199" i="14"/>
  <c r="AD218" i="14" s="1"/>
  <c r="I200" i="14"/>
  <c r="I219" i="14" s="1"/>
  <c r="J200" i="14"/>
  <c r="J219" i="14" s="1"/>
  <c r="K200" i="14"/>
  <c r="K219" i="14" s="1"/>
  <c r="L200" i="14"/>
  <c r="L219" i="14" s="1"/>
  <c r="M200" i="14"/>
  <c r="M219" i="14" s="1"/>
  <c r="N200" i="14"/>
  <c r="N219" i="14" s="1"/>
  <c r="O200" i="14"/>
  <c r="O219" i="14" s="1"/>
  <c r="P200" i="14"/>
  <c r="P219" i="14" s="1"/>
  <c r="Q200" i="14"/>
  <c r="Q219" i="14" s="1"/>
  <c r="R200" i="14"/>
  <c r="R219" i="14" s="1"/>
  <c r="S200" i="14"/>
  <c r="S219" i="14" s="1"/>
  <c r="T200" i="14"/>
  <c r="T219" i="14" s="1"/>
  <c r="U200" i="14"/>
  <c r="U219" i="14" s="1"/>
  <c r="V200" i="14"/>
  <c r="V219" i="14" s="1"/>
  <c r="W200" i="14"/>
  <c r="W219" i="14" s="1"/>
  <c r="X200" i="14"/>
  <c r="X219" i="14" s="1"/>
  <c r="Y200" i="14"/>
  <c r="Y219" i="14" s="1"/>
  <c r="Z200" i="14"/>
  <c r="Z219" i="14" s="1"/>
  <c r="AA200" i="14"/>
  <c r="AA219" i="14" s="1"/>
  <c r="AB200" i="14"/>
  <c r="AB219" i="14" s="1"/>
  <c r="AC200" i="14"/>
  <c r="AC219" i="14" s="1"/>
  <c r="AD200" i="14"/>
  <c r="AD219" i="14" s="1"/>
  <c r="I201" i="14"/>
  <c r="I220" i="14" s="1"/>
  <c r="J201" i="14"/>
  <c r="J220" i="14" s="1"/>
  <c r="K201" i="14"/>
  <c r="K220" i="14" s="1"/>
  <c r="L201" i="14"/>
  <c r="L220" i="14" s="1"/>
  <c r="M201" i="14"/>
  <c r="M220" i="14" s="1"/>
  <c r="N201" i="14"/>
  <c r="N220" i="14" s="1"/>
  <c r="O201" i="14"/>
  <c r="O220" i="14" s="1"/>
  <c r="P201" i="14"/>
  <c r="P220" i="14" s="1"/>
  <c r="Q201" i="14"/>
  <c r="Q220" i="14" s="1"/>
  <c r="R201" i="14"/>
  <c r="R220" i="14" s="1"/>
  <c r="S201" i="14"/>
  <c r="S220" i="14" s="1"/>
  <c r="T201" i="14"/>
  <c r="T220" i="14" s="1"/>
  <c r="U201" i="14"/>
  <c r="U220" i="14" s="1"/>
  <c r="V201" i="14"/>
  <c r="V220" i="14" s="1"/>
  <c r="W201" i="14"/>
  <c r="W220" i="14" s="1"/>
  <c r="X201" i="14"/>
  <c r="X220" i="14" s="1"/>
  <c r="Y201" i="14"/>
  <c r="Y220" i="14" s="1"/>
  <c r="Z201" i="14"/>
  <c r="Z220" i="14" s="1"/>
  <c r="AA201" i="14"/>
  <c r="AA220" i="14" s="1"/>
  <c r="AB201" i="14"/>
  <c r="AB220" i="14" s="1"/>
  <c r="AC201" i="14"/>
  <c r="AC220" i="14" s="1"/>
  <c r="AD201" i="14"/>
  <c r="AD220" i="14" s="1"/>
  <c r="H201" i="14"/>
  <c r="H220" i="14" s="1"/>
  <c r="H200" i="14"/>
  <c r="H219" i="14" s="1"/>
  <c r="H199" i="14"/>
  <c r="H218" i="14" s="1"/>
  <c r="H198" i="14"/>
  <c r="H217" i="14" s="1"/>
  <c r="H197" i="14"/>
  <c r="H216" i="14" s="1"/>
  <c r="E197" i="14"/>
  <c r="E216" i="14" s="1"/>
  <c r="E198" i="14"/>
  <c r="E217" i="14" s="1"/>
  <c r="E199" i="14"/>
  <c r="E200" i="14"/>
  <c r="E219" i="14" s="1"/>
  <c r="E201" i="14"/>
  <c r="E220" i="14" s="1"/>
  <c r="E37" i="14"/>
  <c r="E88" i="14"/>
  <c r="E81" i="14" s="1"/>
  <c r="E90" i="14"/>
  <c r="E92" i="14"/>
  <c r="E85" i="14" s="1"/>
  <c r="E100" i="14"/>
  <c r="E114" i="14"/>
  <c r="C120" i="14"/>
  <c r="C119" i="14"/>
  <c r="C118" i="14"/>
  <c r="C117" i="14"/>
  <c r="C116" i="14"/>
  <c r="C113" i="14"/>
  <c r="C112" i="14"/>
  <c r="C111" i="14"/>
  <c r="C110" i="14"/>
  <c r="C109" i="14"/>
  <c r="C106" i="14"/>
  <c r="C105" i="14"/>
  <c r="C104" i="14"/>
  <c r="C103" i="14"/>
  <c r="C102" i="14"/>
  <c r="C99" i="14"/>
  <c r="C98" i="14"/>
  <c r="C97" i="14"/>
  <c r="C96" i="14"/>
  <c r="C95" i="14"/>
  <c r="C57" i="14"/>
  <c r="C56" i="14"/>
  <c r="C55" i="14"/>
  <c r="C54" i="14"/>
  <c r="C53" i="14"/>
  <c r="C50" i="14"/>
  <c r="C49" i="14"/>
  <c r="C48" i="14"/>
  <c r="C47" i="14"/>
  <c r="C46" i="14"/>
  <c r="C43" i="14"/>
  <c r="C42" i="14"/>
  <c r="C41" i="14"/>
  <c r="C40" i="14"/>
  <c r="C39" i="14"/>
  <c r="E11" i="14"/>
  <c r="E18" i="14" s="1"/>
  <c r="E12" i="14"/>
  <c r="E13" i="14"/>
  <c r="E20" i="14" s="1"/>
  <c r="E14" i="14"/>
  <c r="E21" i="14" s="1"/>
  <c r="AE17" i="14"/>
  <c r="AE18" i="14"/>
  <c r="AE19" i="14"/>
  <c r="AE20" i="14"/>
  <c r="AE21" i="14"/>
  <c r="AE9" i="14"/>
  <c r="AE8" i="14" s="1"/>
  <c r="E10" i="14"/>
  <c r="D10" i="14" s="1"/>
  <c r="D17" i="14" s="1"/>
  <c r="C11" i="14"/>
  <c r="C18" i="14" s="1"/>
  <c r="C12" i="14"/>
  <c r="C19" i="14" s="1"/>
  <c r="C13" i="14"/>
  <c r="C20" i="14" s="1"/>
  <c r="C14" i="14"/>
  <c r="C21" i="14" s="1"/>
  <c r="C10" i="14"/>
  <c r="C17" i="14" s="1"/>
  <c r="D13" i="14" l="1"/>
  <c r="D20" i="14" s="1"/>
  <c r="AE193" i="14"/>
  <c r="AE191" i="14"/>
  <c r="AE195" i="14"/>
  <c r="AE194" i="14"/>
  <c r="AE192" i="14"/>
  <c r="AE190" i="14"/>
  <c r="E58" i="14"/>
  <c r="D11" i="14"/>
  <c r="D18" i="14" s="1"/>
  <c r="C32" i="14"/>
  <c r="C36" i="14"/>
  <c r="E51" i="14"/>
  <c r="D36" i="14"/>
  <c r="C88" i="14"/>
  <c r="C34" i="14"/>
  <c r="AE217" i="14"/>
  <c r="E218" i="14"/>
  <c r="D41" i="14"/>
  <c r="G41" i="14"/>
  <c r="D55" i="14"/>
  <c r="G55" i="14"/>
  <c r="D125" i="14"/>
  <c r="D121" i="14" s="1"/>
  <c r="G125" i="14"/>
  <c r="D139" i="14"/>
  <c r="D135" i="14" s="1"/>
  <c r="G139" i="14"/>
  <c r="AE215" i="14"/>
  <c r="B58" i="14"/>
  <c r="D62" i="14"/>
  <c r="G62" i="14"/>
  <c r="F62" i="14"/>
  <c r="E36" i="14"/>
  <c r="E32" i="14"/>
  <c r="E144" i="14" s="1"/>
  <c r="E17" i="14"/>
  <c r="C92" i="14"/>
  <c r="C107" i="14"/>
  <c r="D40" i="14"/>
  <c r="D33" i="14" s="1"/>
  <c r="G40" i="14"/>
  <c r="D42" i="14"/>
  <c r="D35" i="14" s="1"/>
  <c r="G42" i="14"/>
  <c r="D48" i="14"/>
  <c r="D34" i="14" s="1"/>
  <c r="G48" i="14"/>
  <c r="D76" i="14"/>
  <c r="D199" i="14" s="1"/>
  <c r="D218" i="14" s="1"/>
  <c r="G128" i="14"/>
  <c r="D132" i="14"/>
  <c r="D128" i="14" s="1"/>
  <c r="G132" i="14"/>
  <c r="C81" i="14"/>
  <c r="C74" i="14" s="1"/>
  <c r="G58" i="14"/>
  <c r="F58" i="14"/>
  <c r="C35" i="14"/>
  <c r="C33" i="14"/>
  <c r="AE15" i="14"/>
  <c r="AE16" i="14" s="1"/>
  <c r="E19" i="14"/>
  <c r="G12" i="14"/>
  <c r="D97" i="14"/>
  <c r="G97" i="14"/>
  <c r="C90" i="14"/>
  <c r="C83" i="14" s="1"/>
  <c r="D104" i="14"/>
  <c r="D100" i="14" s="1"/>
  <c r="G104" i="14"/>
  <c r="E86" i="14"/>
  <c r="G90" i="14"/>
  <c r="D118" i="14"/>
  <c r="D114" i="14" s="1"/>
  <c r="G118" i="14"/>
  <c r="D111" i="14"/>
  <c r="G111" i="14"/>
  <c r="E83" i="14"/>
  <c r="E79" i="14" s="1"/>
  <c r="E34" i="14"/>
  <c r="D58" i="14"/>
  <c r="AE79" i="14"/>
  <c r="AE142" i="14" s="1"/>
  <c r="C9" i="14"/>
  <c r="C8" i="14" s="1"/>
  <c r="C44" i="14"/>
  <c r="D14" i="14"/>
  <c r="D21" i="14" s="1"/>
  <c r="D12" i="14"/>
  <c r="D19" i="14" s="1"/>
  <c r="C51" i="14"/>
  <c r="G51" i="14" s="1"/>
  <c r="C89" i="14"/>
  <c r="C91" i="14"/>
  <c r="C100" i="14"/>
  <c r="G100" i="14" s="1"/>
  <c r="C114" i="14"/>
  <c r="G114" i="14" s="1"/>
  <c r="E107" i="14"/>
  <c r="E93" i="14"/>
  <c r="E91" i="14"/>
  <c r="E84" i="14" s="1"/>
  <c r="E89" i="14"/>
  <c r="E82" i="14" s="1"/>
  <c r="E72" i="14"/>
  <c r="E44" i="14"/>
  <c r="C86" i="14"/>
  <c r="C93" i="14"/>
  <c r="C37" i="14"/>
  <c r="D51" i="14"/>
  <c r="D107" i="14"/>
  <c r="C15" i="14"/>
  <c r="D89" i="14"/>
  <c r="D82" i="14" s="1"/>
  <c r="D91" i="14"/>
  <c r="D84" i="14" s="1"/>
  <c r="D92" i="14"/>
  <c r="D85" i="14" s="1"/>
  <c r="D88" i="14"/>
  <c r="D81" i="14" s="1"/>
  <c r="D144" i="14" s="1"/>
  <c r="D93" i="14"/>
  <c r="E190" i="14"/>
  <c r="E215" i="14"/>
  <c r="D72" i="14"/>
  <c r="D197" i="14"/>
  <c r="E195" i="14"/>
  <c r="E147" i="14"/>
  <c r="E145" i="14"/>
  <c r="D145" i="14"/>
  <c r="D147" i="14"/>
  <c r="D148" i="14"/>
  <c r="D37" i="14"/>
  <c r="E9" i="14"/>
  <c r="H215" i="14"/>
  <c r="I215" i="14"/>
  <c r="J215" i="14"/>
  <c r="K215" i="14"/>
  <c r="L215" i="14"/>
  <c r="M215" i="14"/>
  <c r="N215" i="14"/>
  <c r="O215" i="14"/>
  <c r="P215" i="14"/>
  <c r="Q215" i="14"/>
  <c r="R215" i="14"/>
  <c r="S215" i="14"/>
  <c r="T215" i="14"/>
  <c r="U215" i="14"/>
  <c r="V215" i="14"/>
  <c r="W215" i="14"/>
  <c r="X215" i="14"/>
  <c r="Y215" i="14"/>
  <c r="Z215" i="14"/>
  <c r="AA215" i="14"/>
  <c r="AB215" i="14"/>
  <c r="AC215" i="14"/>
  <c r="AD215" i="14"/>
  <c r="H195" i="14"/>
  <c r="I195" i="14"/>
  <c r="J195" i="14"/>
  <c r="K195" i="14"/>
  <c r="L195" i="14"/>
  <c r="M195" i="14"/>
  <c r="N195" i="14"/>
  <c r="O195" i="14"/>
  <c r="P195" i="14"/>
  <c r="Q195" i="14"/>
  <c r="R195" i="14"/>
  <c r="S195" i="14"/>
  <c r="T195" i="14"/>
  <c r="U195" i="14"/>
  <c r="V195" i="14"/>
  <c r="W195" i="14"/>
  <c r="X195" i="14"/>
  <c r="Y195" i="14"/>
  <c r="Z195" i="14"/>
  <c r="AA195" i="14"/>
  <c r="AB195" i="14"/>
  <c r="AC195" i="14"/>
  <c r="AD195" i="14"/>
  <c r="B75" i="14"/>
  <c r="B198" i="14" s="1"/>
  <c r="B217" i="14" s="1"/>
  <c r="B76" i="14"/>
  <c r="B199" i="14" s="1"/>
  <c r="B218" i="14" s="1"/>
  <c r="B77" i="14"/>
  <c r="B200" i="14" s="1"/>
  <c r="B219" i="14" s="1"/>
  <c r="B78" i="14"/>
  <c r="B201" i="14" s="1"/>
  <c r="B220" i="14" s="1"/>
  <c r="B74" i="14"/>
  <c r="B197" i="14" s="1"/>
  <c r="B216" i="14" s="1"/>
  <c r="I88" i="14"/>
  <c r="I81" i="14" s="1"/>
  <c r="J88" i="14"/>
  <c r="J81" i="14" s="1"/>
  <c r="K88" i="14"/>
  <c r="K81" i="14" s="1"/>
  <c r="L88" i="14"/>
  <c r="L81" i="14" s="1"/>
  <c r="M88" i="14"/>
  <c r="M81" i="14" s="1"/>
  <c r="N88" i="14"/>
  <c r="N81" i="14" s="1"/>
  <c r="O88" i="14"/>
  <c r="O81" i="14" s="1"/>
  <c r="P88" i="14"/>
  <c r="P81" i="14" s="1"/>
  <c r="Q88" i="14"/>
  <c r="Q81" i="14" s="1"/>
  <c r="R88" i="14"/>
  <c r="R81" i="14" s="1"/>
  <c r="S88" i="14"/>
  <c r="S81" i="14" s="1"/>
  <c r="T88" i="14"/>
  <c r="T81" i="14" s="1"/>
  <c r="U88" i="14"/>
  <c r="U81" i="14" s="1"/>
  <c r="V88" i="14"/>
  <c r="V81" i="14" s="1"/>
  <c r="W88" i="14"/>
  <c r="W81" i="14" s="1"/>
  <c r="X88" i="14"/>
  <c r="X81" i="14" s="1"/>
  <c r="Y88" i="14"/>
  <c r="Y81" i="14" s="1"/>
  <c r="Z88" i="14"/>
  <c r="Z81" i="14" s="1"/>
  <c r="AA88" i="14"/>
  <c r="AA81" i="14" s="1"/>
  <c r="AB88" i="14"/>
  <c r="AB81" i="14" s="1"/>
  <c r="AC88" i="14"/>
  <c r="AC81" i="14" s="1"/>
  <c r="AD88" i="14"/>
  <c r="AD81" i="14" s="1"/>
  <c r="I89" i="14"/>
  <c r="I82" i="14" s="1"/>
  <c r="J89" i="14"/>
  <c r="J82" i="14" s="1"/>
  <c r="K89" i="14"/>
  <c r="K82" i="14" s="1"/>
  <c r="L89" i="14"/>
  <c r="L82" i="14" s="1"/>
  <c r="M89" i="14"/>
  <c r="M82" i="14" s="1"/>
  <c r="N89" i="14"/>
  <c r="N82" i="14" s="1"/>
  <c r="O89" i="14"/>
  <c r="O82" i="14" s="1"/>
  <c r="P89" i="14"/>
  <c r="P82" i="14" s="1"/>
  <c r="Q89" i="14"/>
  <c r="Q82" i="14" s="1"/>
  <c r="R89" i="14"/>
  <c r="R82" i="14" s="1"/>
  <c r="S89" i="14"/>
  <c r="S82" i="14" s="1"/>
  <c r="T89" i="14"/>
  <c r="T82" i="14" s="1"/>
  <c r="U89" i="14"/>
  <c r="U82" i="14" s="1"/>
  <c r="V89" i="14"/>
  <c r="V82" i="14" s="1"/>
  <c r="W89" i="14"/>
  <c r="W82" i="14" s="1"/>
  <c r="X89" i="14"/>
  <c r="X82" i="14" s="1"/>
  <c r="Y89" i="14"/>
  <c r="Y82" i="14" s="1"/>
  <c r="Z89" i="14"/>
  <c r="Z82" i="14" s="1"/>
  <c r="AA89" i="14"/>
  <c r="AA82" i="14" s="1"/>
  <c r="AB89" i="14"/>
  <c r="AB82" i="14" s="1"/>
  <c r="AC89" i="14"/>
  <c r="AC82" i="14" s="1"/>
  <c r="AD89" i="14"/>
  <c r="AD82" i="14" s="1"/>
  <c r="I90" i="14"/>
  <c r="I83" i="14" s="1"/>
  <c r="J90" i="14"/>
  <c r="J83" i="14" s="1"/>
  <c r="K90" i="14"/>
  <c r="K83" i="14" s="1"/>
  <c r="L90" i="14"/>
  <c r="L83" i="14" s="1"/>
  <c r="M90" i="14"/>
  <c r="M83" i="14" s="1"/>
  <c r="N90" i="14"/>
  <c r="N83" i="14" s="1"/>
  <c r="O90" i="14"/>
  <c r="O83" i="14" s="1"/>
  <c r="P90" i="14"/>
  <c r="P83" i="14" s="1"/>
  <c r="Q90" i="14"/>
  <c r="Q83" i="14" s="1"/>
  <c r="R90" i="14"/>
  <c r="R83" i="14" s="1"/>
  <c r="S90" i="14"/>
  <c r="S83" i="14" s="1"/>
  <c r="T90" i="14"/>
  <c r="T83" i="14" s="1"/>
  <c r="T146" i="14" s="1"/>
  <c r="U90" i="14"/>
  <c r="U83" i="14" s="1"/>
  <c r="V90" i="14"/>
  <c r="V83" i="14" s="1"/>
  <c r="W90" i="14"/>
  <c r="W83" i="14" s="1"/>
  <c r="X90" i="14"/>
  <c r="X83" i="14" s="1"/>
  <c r="Y90" i="14"/>
  <c r="Y83" i="14" s="1"/>
  <c r="Z90" i="14"/>
  <c r="Z83" i="14" s="1"/>
  <c r="AA90" i="14"/>
  <c r="AA83" i="14" s="1"/>
  <c r="AB90" i="14"/>
  <c r="AB83" i="14" s="1"/>
  <c r="AC90" i="14"/>
  <c r="AC83" i="14" s="1"/>
  <c r="AD90" i="14"/>
  <c r="AD83" i="14" s="1"/>
  <c r="I91" i="14"/>
  <c r="I84" i="14" s="1"/>
  <c r="J91" i="14"/>
  <c r="J84" i="14" s="1"/>
  <c r="K91" i="14"/>
  <c r="K84" i="14" s="1"/>
  <c r="L91" i="14"/>
  <c r="L84" i="14" s="1"/>
  <c r="M91" i="14"/>
  <c r="M84" i="14" s="1"/>
  <c r="N91" i="14"/>
  <c r="N84" i="14" s="1"/>
  <c r="O91" i="14"/>
  <c r="O84" i="14" s="1"/>
  <c r="P91" i="14"/>
  <c r="P84" i="14" s="1"/>
  <c r="Q91" i="14"/>
  <c r="Q84" i="14" s="1"/>
  <c r="R91" i="14"/>
  <c r="R84" i="14" s="1"/>
  <c r="S91" i="14"/>
  <c r="S84" i="14" s="1"/>
  <c r="T91" i="14"/>
  <c r="T84" i="14" s="1"/>
  <c r="U91" i="14"/>
  <c r="U84" i="14" s="1"/>
  <c r="V91" i="14"/>
  <c r="V84" i="14" s="1"/>
  <c r="W91" i="14"/>
  <c r="W84" i="14" s="1"/>
  <c r="X91" i="14"/>
  <c r="X84" i="14" s="1"/>
  <c r="Y91" i="14"/>
  <c r="Y84" i="14" s="1"/>
  <c r="Z91" i="14"/>
  <c r="Z84" i="14" s="1"/>
  <c r="AA91" i="14"/>
  <c r="AA84" i="14" s="1"/>
  <c r="AB91" i="14"/>
  <c r="AB84" i="14" s="1"/>
  <c r="AC91" i="14"/>
  <c r="AC84" i="14" s="1"/>
  <c r="AD91" i="14"/>
  <c r="AD84" i="14" s="1"/>
  <c r="I92" i="14"/>
  <c r="I85" i="14" s="1"/>
  <c r="J92" i="14"/>
  <c r="J85" i="14" s="1"/>
  <c r="K92" i="14"/>
  <c r="K85" i="14" s="1"/>
  <c r="L92" i="14"/>
  <c r="L85" i="14" s="1"/>
  <c r="M92" i="14"/>
  <c r="M85" i="14" s="1"/>
  <c r="N92" i="14"/>
  <c r="N85" i="14" s="1"/>
  <c r="O92" i="14"/>
  <c r="O85" i="14" s="1"/>
  <c r="P92" i="14"/>
  <c r="P85" i="14" s="1"/>
  <c r="Q92" i="14"/>
  <c r="Q85" i="14" s="1"/>
  <c r="R92" i="14"/>
  <c r="R85" i="14" s="1"/>
  <c r="S92" i="14"/>
  <c r="S85" i="14" s="1"/>
  <c r="T92" i="14"/>
  <c r="T85" i="14" s="1"/>
  <c r="U92" i="14"/>
  <c r="U85" i="14" s="1"/>
  <c r="V92" i="14"/>
  <c r="V85" i="14" s="1"/>
  <c r="W92" i="14"/>
  <c r="W85" i="14" s="1"/>
  <c r="X92" i="14"/>
  <c r="X85" i="14" s="1"/>
  <c r="Y92" i="14"/>
  <c r="Y85" i="14" s="1"/>
  <c r="Z92" i="14"/>
  <c r="Z85" i="14" s="1"/>
  <c r="AA92" i="14"/>
  <c r="AA85" i="14" s="1"/>
  <c r="AB92" i="14"/>
  <c r="AB85" i="14" s="1"/>
  <c r="AC92" i="14"/>
  <c r="AC85" i="14" s="1"/>
  <c r="AD92" i="14"/>
  <c r="AD85" i="14" s="1"/>
  <c r="H89" i="14"/>
  <c r="H82" i="14" s="1"/>
  <c r="H90" i="14"/>
  <c r="H83" i="14" s="1"/>
  <c r="H91" i="14"/>
  <c r="H84" i="14" s="1"/>
  <c r="H92" i="14"/>
  <c r="H88" i="14"/>
  <c r="H81" i="14" s="1"/>
  <c r="H144" i="14" s="1"/>
  <c r="H86" i="14"/>
  <c r="I86" i="14"/>
  <c r="J86" i="14"/>
  <c r="K86" i="14"/>
  <c r="L86" i="14"/>
  <c r="M86" i="14"/>
  <c r="N86" i="14"/>
  <c r="O86" i="14"/>
  <c r="P86" i="14"/>
  <c r="Q86" i="14"/>
  <c r="R86" i="14"/>
  <c r="S86" i="14"/>
  <c r="U86" i="14"/>
  <c r="W86" i="14"/>
  <c r="X86" i="14"/>
  <c r="Y86" i="14"/>
  <c r="Z86" i="14"/>
  <c r="AA86" i="14"/>
  <c r="AB86" i="14"/>
  <c r="AC86" i="14"/>
  <c r="AD86" i="14"/>
  <c r="H93" i="14"/>
  <c r="I93" i="14"/>
  <c r="J93" i="14"/>
  <c r="K93" i="14"/>
  <c r="L93" i="14"/>
  <c r="M93" i="14"/>
  <c r="N93" i="14"/>
  <c r="O93" i="14"/>
  <c r="P93" i="14"/>
  <c r="Q93" i="14"/>
  <c r="R93" i="14"/>
  <c r="S93" i="14"/>
  <c r="T93" i="14"/>
  <c r="U93" i="14"/>
  <c r="V93" i="14"/>
  <c r="W93" i="14"/>
  <c r="X93" i="14"/>
  <c r="Y93" i="14"/>
  <c r="Z93" i="14"/>
  <c r="AA93" i="14"/>
  <c r="AB93" i="14"/>
  <c r="AC93" i="14"/>
  <c r="AD93" i="14"/>
  <c r="H100" i="14"/>
  <c r="I100" i="14"/>
  <c r="J100" i="14"/>
  <c r="K100" i="14"/>
  <c r="L100" i="14"/>
  <c r="M100" i="14"/>
  <c r="N100" i="14"/>
  <c r="O100" i="14"/>
  <c r="P100" i="14"/>
  <c r="Q100" i="14"/>
  <c r="R100" i="14"/>
  <c r="S100" i="14"/>
  <c r="T100" i="14"/>
  <c r="U100" i="14"/>
  <c r="V100" i="14"/>
  <c r="W100" i="14"/>
  <c r="X100" i="14"/>
  <c r="Y100" i="14"/>
  <c r="Z100" i="14"/>
  <c r="AA100" i="14"/>
  <c r="AB100" i="14"/>
  <c r="AC100" i="14"/>
  <c r="AD100" i="14"/>
  <c r="H107" i="14"/>
  <c r="I107" i="14"/>
  <c r="J107" i="14"/>
  <c r="K107" i="14"/>
  <c r="L107" i="14"/>
  <c r="M107" i="14"/>
  <c r="N107" i="14"/>
  <c r="O107" i="14"/>
  <c r="P107" i="14"/>
  <c r="Q107" i="14"/>
  <c r="R107" i="14"/>
  <c r="S107" i="14"/>
  <c r="T107" i="14"/>
  <c r="U107" i="14"/>
  <c r="V107" i="14"/>
  <c r="W107" i="14"/>
  <c r="X107" i="14"/>
  <c r="Y107" i="14"/>
  <c r="Z107" i="14"/>
  <c r="AA107" i="14"/>
  <c r="AB107" i="14"/>
  <c r="AC107" i="14"/>
  <c r="AD107" i="14"/>
  <c r="H114" i="14"/>
  <c r="I114" i="14"/>
  <c r="J114" i="14"/>
  <c r="K114" i="14"/>
  <c r="L114" i="14"/>
  <c r="M114" i="14"/>
  <c r="N114" i="14"/>
  <c r="O114" i="14"/>
  <c r="P114" i="14"/>
  <c r="Q114" i="14"/>
  <c r="R114" i="14"/>
  <c r="S114" i="14"/>
  <c r="T114" i="14"/>
  <c r="U114" i="14"/>
  <c r="V114" i="14"/>
  <c r="W114" i="14"/>
  <c r="X114" i="14"/>
  <c r="Y114" i="14"/>
  <c r="Z114" i="14"/>
  <c r="AA114" i="14"/>
  <c r="AB114" i="14"/>
  <c r="AC114" i="14"/>
  <c r="AD114" i="14"/>
  <c r="B120" i="14"/>
  <c r="B119" i="14"/>
  <c r="B118" i="14"/>
  <c r="F118" i="14" s="1"/>
  <c r="B117" i="14"/>
  <c r="B116" i="14"/>
  <c r="B113" i="14"/>
  <c r="B112" i="14"/>
  <c r="B111" i="14"/>
  <c r="F111" i="14" s="1"/>
  <c r="B110" i="14"/>
  <c r="B109" i="14"/>
  <c r="B106" i="14"/>
  <c r="B105" i="14"/>
  <c r="B104" i="14"/>
  <c r="F104" i="14" s="1"/>
  <c r="B103" i="14"/>
  <c r="B102" i="14"/>
  <c r="B99" i="14"/>
  <c r="B98" i="14"/>
  <c r="B97" i="14"/>
  <c r="F97" i="14" s="1"/>
  <c r="B96" i="14"/>
  <c r="B95" i="14"/>
  <c r="B91" i="14"/>
  <c r="H72" i="14"/>
  <c r="I72" i="14"/>
  <c r="J72" i="14"/>
  <c r="K72" i="14"/>
  <c r="L72" i="14"/>
  <c r="M72" i="14"/>
  <c r="N72" i="14"/>
  <c r="O72" i="14"/>
  <c r="P72" i="14"/>
  <c r="Q72" i="14"/>
  <c r="R72" i="14"/>
  <c r="S72" i="14"/>
  <c r="T72" i="14"/>
  <c r="U72" i="14"/>
  <c r="V72" i="14"/>
  <c r="W72" i="14"/>
  <c r="X72" i="14"/>
  <c r="Y72" i="14"/>
  <c r="Z72" i="14"/>
  <c r="AA72" i="14"/>
  <c r="AB72" i="14"/>
  <c r="AC72" i="14"/>
  <c r="AD72" i="14"/>
  <c r="H51" i="14"/>
  <c r="I51" i="14"/>
  <c r="J51" i="14"/>
  <c r="K51" i="14"/>
  <c r="L51" i="14"/>
  <c r="I144" i="14"/>
  <c r="J144" i="14"/>
  <c r="K144" i="14"/>
  <c r="L144" i="14"/>
  <c r="M144" i="14"/>
  <c r="N144" i="14"/>
  <c r="O144" i="14"/>
  <c r="P144" i="14"/>
  <c r="Q144" i="14"/>
  <c r="R144" i="14"/>
  <c r="S144" i="14"/>
  <c r="T144" i="14"/>
  <c r="U144" i="14"/>
  <c r="V144" i="14"/>
  <c r="W144" i="14"/>
  <c r="X144" i="14"/>
  <c r="Y144" i="14"/>
  <c r="Z144" i="14"/>
  <c r="AA144" i="14"/>
  <c r="AB144" i="14"/>
  <c r="AC144" i="14"/>
  <c r="AD144" i="14"/>
  <c r="I145" i="14"/>
  <c r="J145" i="14"/>
  <c r="K145" i="14"/>
  <c r="L145" i="14"/>
  <c r="M145" i="14"/>
  <c r="N145" i="14"/>
  <c r="O145" i="14"/>
  <c r="P145" i="14"/>
  <c r="Q145" i="14"/>
  <c r="R145" i="14"/>
  <c r="S145" i="14"/>
  <c r="T145" i="14"/>
  <c r="U145" i="14"/>
  <c r="V145" i="14"/>
  <c r="W145" i="14"/>
  <c r="X145" i="14"/>
  <c r="Y145" i="14"/>
  <c r="Z145" i="14"/>
  <c r="AA145" i="14"/>
  <c r="AB145" i="14"/>
  <c r="AC145" i="14"/>
  <c r="AD145" i="14"/>
  <c r="I146" i="14"/>
  <c r="J146" i="14"/>
  <c r="K146" i="14"/>
  <c r="L146" i="14"/>
  <c r="M146" i="14"/>
  <c r="N146" i="14"/>
  <c r="O146" i="14"/>
  <c r="P146" i="14"/>
  <c r="Q146" i="14"/>
  <c r="R146" i="14"/>
  <c r="S146" i="14"/>
  <c r="U146" i="14"/>
  <c r="V146" i="14"/>
  <c r="W146" i="14"/>
  <c r="X146" i="14"/>
  <c r="Y146" i="14"/>
  <c r="Z146" i="14"/>
  <c r="AA146" i="14"/>
  <c r="AB146" i="14"/>
  <c r="AC146" i="14"/>
  <c r="AD146" i="14"/>
  <c r="I147" i="14"/>
  <c r="J147" i="14"/>
  <c r="K147" i="14"/>
  <c r="L147" i="14"/>
  <c r="M147" i="14"/>
  <c r="N147" i="14"/>
  <c r="O147" i="14"/>
  <c r="P147" i="14"/>
  <c r="Q147" i="14"/>
  <c r="R147" i="14"/>
  <c r="S147" i="14"/>
  <c r="T147" i="14"/>
  <c r="U147" i="14"/>
  <c r="V147" i="14"/>
  <c r="W147" i="14"/>
  <c r="X147" i="14"/>
  <c r="Y147" i="14"/>
  <c r="Z147" i="14"/>
  <c r="AA147" i="14"/>
  <c r="AB147" i="14"/>
  <c r="AC147" i="14"/>
  <c r="AD147" i="14"/>
  <c r="I148" i="14"/>
  <c r="J148" i="14"/>
  <c r="K148" i="14"/>
  <c r="L148" i="14"/>
  <c r="M148" i="14"/>
  <c r="N148" i="14"/>
  <c r="O148" i="14"/>
  <c r="P148" i="14"/>
  <c r="Q148" i="14"/>
  <c r="R148" i="14"/>
  <c r="S148" i="14"/>
  <c r="T148" i="14"/>
  <c r="U148" i="14"/>
  <c r="V148" i="14"/>
  <c r="W148" i="14"/>
  <c r="X148" i="14"/>
  <c r="Y148" i="14"/>
  <c r="Z148" i="14"/>
  <c r="AA148" i="14"/>
  <c r="AB148" i="14"/>
  <c r="AC148" i="14"/>
  <c r="AD148" i="14"/>
  <c r="H145" i="14"/>
  <c r="H146" i="14"/>
  <c r="H147" i="14"/>
  <c r="H37" i="14"/>
  <c r="I37" i="14"/>
  <c r="J37" i="14"/>
  <c r="K37" i="14"/>
  <c r="L37" i="14"/>
  <c r="M37" i="14"/>
  <c r="N37" i="14"/>
  <c r="O37" i="14"/>
  <c r="P37" i="14"/>
  <c r="Q37" i="14"/>
  <c r="R37" i="14"/>
  <c r="S37" i="14"/>
  <c r="T37" i="14"/>
  <c r="U37" i="14"/>
  <c r="V37" i="14"/>
  <c r="W37" i="14"/>
  <c r="X37" i="14"/>
  <c r="Y37" i="14"/>
  <c r="Z37" i="14"/>
  <c r="AA37" i="14"/>
  <c r="AB37" i="14"/>
  <c r="AC37" i="14"/>
  <c r="AD37" i="14"/>
  <c r="H44" i="14"/>
  <c r="I44" i="14"/>
  <c r="J44" i="14"/>
  <c r="K44" i="14"/>
  <c r="L44" i="14"/>
  <c r="M44" i="14"/>
  <c r="N44" i="14"/>
  <c r="O44" i="14"/>
  <c r="P44" i="14"/>
  <c r="Q44" i="14"/>
  <c r="R44" i="14"/>
  <c r="S44" i="14"/>
  <c r="T44" i="14"/>
  <c r="U44" i="14"/>
  <c r="V44" i="14"/>
  <c r="W44" i="14"/>
  <c r="X44" i="14"/>
  <c r="Y44" i="14"/>
  <c r="Z44" i="14"/>
  <c r="AA44" i="14"/>
  <c r="AB44" i="14"/>
  <c r="AC44" i="14"/>
  <c r="AD44" i="14"/>
  <c r="M51" i="14"/>
  <c r="N51" i="14"/>
  <c r="O51" i="14"/>
  <c r="P51" i="14"/>
  <c r="Q51" i="14"/>
  <c r="R51" i="14"/>
  <c r="S51" i="14"/>
  <c r="T51" i="14"/>
  <c r="U51" i="14"/>
  <c r="V51" i="14"/>
  <c r="W51" i="14"/>
  <c r="X51" i="14"/>
  <c r="Y51" i="14"/>
  <c r="Z51" i="14"/>
  <c r="AA51" i="14"/>
  <c r="AB51" i="14"/>
  <c r="AC51" i="14"/>
  <c r="AD51" i="14"/>
  <c r="B57" i="14"/>
  <c r="B56" i="14"/>
  <c r="B55" i="14"/>
  <c r="F55" i="14" s="1"/>
  <c r="B54" i="14"/>
  <c r="B53" i="14"/>
  <c r="B50" i="14"/>
  <c r="B49" i="14"/>
  <c r="B48" i="14"/>
  <c r="F48" i="14" s="1"/>
  <c r="B47" i="14"/>
  <c r="B46" i="14"/>
  <c r="B43" i="14"/>
  <c r="B42" i="14"/>
  <c r="F42" i="14" s="1"/>
  <c r="B41" i="14"/>
  <c r="F41" i="14" s="1"/>
  <c r="B40" i="14"/>
  <c r="F40" i="14" s="1"/>
  <c r="B39" i="14"/>
  <c r="L30" i="14"/>
  <c r="P30" i="14"/>
  <c r="T30" i="14"/>
  <c r="Z30" i="14"/>
  <c r="H17" i="14"/>
  <c r="I17" i="14"/>
  <c r="J17" i="14"/>
  <c r="K17" i="14"/>
  <c r="L17" i="14"/>
  <c r="M17" i="14"/>
  <c r="N17" i="14"/>
  <c r="O17" i="14"/>
  <c r="P17" i="14"/>
  <c r="Q17" i="14"/>
  <c r="R17" i="14"/>
  <c r="S17" i="14"/>
  <c r="T17" i="14"/>
  <c r="U17" i="14"/>
  <c r="V17" i="14"/>
  <c r="W17" i="14"/>
  <c r="X17" i="14"/>
  <c r="Y17" i="14"/>
  <c r="Z17" i="14"/>
  <c r="AA17" i="14"/>
  <c r="AB17" i="14"/>
  <c r="AC17" i="14"/>
  <c r="AD17" i="14"/>
  <c r="H18" i="14"/>
  <c r="I18" i="14"/>
  <c r="J18" i="14"/>
  <c r="K18" i="14"/>
  <c r="L18" i="14"/>
  <c r="M18" i="14"/>
  <c r="N18" i="14"/>
  <c r="O18" i="14"/>
  <c r="P18" i="14"/>
  <c r="Q18" i="14"/>
  <c r="R18" i="14"/>
  <c r="S18" i="14"/>
  <c r="T18" i="14"/>
  <c r="U18" i="14"/>
  <c r="V18" i="14"/>
  <c r="W18" i="14"/>
  <c r="X18" i="14"/>
  <c r="Y18" i="14"/>
  <c r="Z18" i="14"/>
  <c r="AA18" i="14"/>
  <c r="AB18" i="14"/>
  <c r="AC18" i="14"/>
  <c r="AD18" i="14"/>
  <c r="H19" i="14"/>
  <c r="H192" i="14" s="1"/>
  <c r="I19" i="14"/>
  <c r="I192" i="14" s="1"/>
  <c r="J19" i="14"/>
  <c r="J192" i="14" s="1"/>
  <c r="K19" i="14"/>
  <c r="L19" i="14"/>
  <c r="L192" i="14" s="1"/>
  <c r="M19" i="14"/>
  <c r="N19" i="14"/>
  <c r="N192" i="14" s="1"/>
  <c r="O19" i="14"/>
  <c r="P19" i="14"/>
  <c r="P192" i="14" s="1"/>
  <c r="Q19" i="14"/>
  <c r="R19" i="14"/>
  <c r="R192" i="14" s="1"/>
  <c r="S19" i="14"/>
  <c r="T19" i="14"/>
  <c r="U19" i="14"/>
  <c r="V19" i="14"/>
  <c r="V192" i="14" s="1"/>
  <c r="W19" i="14"/>
  <c r="X19" i="14"/>
  <c r="X192" i="14" s="1"/>
  <c r="Y19" i="14"/>
  <c r="Z19" i="14"/>
  <c r="Z192" i="14" s="1"/>
  <c r="AA19" i="14"/>
  <c r="AB19" i="14"/>
  <c r="AB192" i="14" s="1"/>
  <c r="AC19" i="14"/>
  <c r="AD19" i="14"/>
  <c r="AD192" i="14" s="1"/>
  <c r="H20" i="14"/>
  <c r="I20" i="14"/>
  <c r="J20" i="14"/>
  <c r="K20" i="14"/>
  <c r="L20" i="14"/>
  <c r="M20" i="14"/>
  <c r="N20" i="14"/>
  <c r="O20" i="14"/>
  <c r="P20" i="14"/>
  <c r="Q20" i="14"/>
  <c r="R20" i="14"/>
  <c r="S20" i="14"/>
  <c r="T20" i="14"/>
  <c r="U20" i="14"/>
  <c r="V20" i="14"/>
  <c r="W20" i="14"/>
  <c r="X20" i="14"/>
  <c r="Y20" i="14"/>
  <c r="Z20" i="14"/>
  <c r="AA20" i="14"/>
  <c r="AB20" i="14"/>
  <c r="AC20" i="14"/>
  <c r="AD20" i="14"/>
  <c r="H21" i="14"/>
  <c r="I21" i="14"/>
  <c r="J21" i="14"/>
  <c r="K21" i="14"/>
  <c r="L21" i="14"/>
  <c r="M21" i="14"/>
  <c r="N21" i="14"/>
  <c r="O21" i="14"/>
  <c r="P21" i="14"/>
  <c r="Q21" i="14"/>
  <c r="R21" i="14"/>
  <c r="S21" i="14"/>
  <c r="T21" i="14"/>
  <c r="U21" i="14"/>
  <c r="V21" i="14"/>
  <c r="W21" i="14"/>
  <c r="X21" i="14"/>
  <c r="Y21" i="14"/>
  <c r="Z21" i="14"/>
  <c r="AA21" i="14"/>
  <c r="AB21" i="14"/>
  <c r="AC21" i="14"/>
  <c r="AD21" i="14"/>
  <c r="B11" i="14"/>
  <c r="B18" i="14" s="1"/>
  <c r="B12" i="14"/>
  <c r="B19" i="14" s="1"/>
  <c r="B13" i="14"/>
  <c r="B20" i="14" s="1"/>
  <c r="B14" i="14"/>
  <c r="B21" i="14" s="1"/>
  <c r="B10" i="14"/>
  <c r="B17" i="14" s="1"/>
  <c r="H193" i="14" l="1"/>
  <c r="H191" i="14"/>
  <c r="AC194" i="14"/>
  <c r="AA194" i="14"/>
  <c r="Y194" i="14"/>
  <c r="W194" i="14"/>
  <c r="U194" i="14"/>
  <c r="S194" i="14"/>
  <c r="Q194" i="14"/>
  <c r="O194" i="14"/>
  <c r="M194" i="14"/>
  <c r="K194" i="14"/>
  <c r="I194" i="14"/>
  <c r="AC193" i="14"/>
  <c r="AA193" i="14"/>
  <c r="Y193" i="14"/>
  <c r="W193" i="14"/>
  <c r="U193" i="14"/>
  <c r="S193" i="14"/>
  <c r="Q193" i="14"/>
  <c r="O193" i="14"/>
  <c r="M193" i="14"/>
  <c r="K193" i="14"/>
  <c r="I193" i="14"/>
  <c r="AC192" i="14"/>
  <c r="AA192" i="14"/>
  <c r="Y192" i="14"/>
  <c r="W192" i="14"/>
  <c r="U192" i="14"/>
  <c r="AD191" i="14"/>
  <c r="AB191" i="14"/>
  <c r="Z191" i="14"/>
  <c r="X191" i="14"/>
  <c r="V191" i="14"/>
  <c r="T191" i="14"/>
  <c r="R191" i="14"/>
  <c r="P191" i="14"/>
  <c r="N191" i="14"/>
  <c r="L191" i="14"/>
  <c r="J191" i="14"/>
  <c r="AD190" i="14"/>
  <c r="AB190" i="14"/>
  <c r="Z190" i="14"/>
  <c r="X190" i="14"/>
  <c r="V190" i="14"/>
  <c r="T190" i="14"/>
  <c r="R190" i="14"/>
  <c r="P190" i="14"/>
  <c r="N190" i="14"/>
  <c r="L190" i="14"/>
  <c r="J190" i="14"/>
  <c r="H190" i="14"/>
  <c r="AD194" i="14"/>
  <c r="AB194" i="14"/>
  <c r="Z194" i="14"/>
  <c r="X194" i="14"/>
  <c r="V194" i="14"/>
  <c r="T194" i="14"/>
  <c r="R194" i="14"/>
  <c r="P194" i="14"/>
  <c r="N194" i="14"/>
  <c r="L194" i="14"/>
  <c r="J194" i="14"/>
  <c r="AD193" i="14"/>
  <c r="AB193" i="14"/>
  <c r="Z193" i="14"/>
  <c r="X193" i="14"/>
  <c r="V193" i="14"/>
  <c r="T193" i="14"/>
  <c r="R193" i="14"/>
  <c r="P193" i="14"/>
  <c r="N193" i="14"/>
  <c r="L193" i="14"/>
  <c r="J193" i="14"/>
  <c r="S192" i="14"/>
  <c r="Q192" i="14"/>
  <c r="O192" i="14"/>
  <c r="M192" i="14"/>
  <c r="K192" i="14"/>
  <c r="AC191" i="14"/>
  <c r="AA191" i="14"/>
  <c r="Y191" i="14"/>
  <c r="W191" i="14"/>
  <c r="U191" i="14"/>
  <c r="S191" i="14"/>
  <c r="Q191" i="14"/>
  <c r="O191" i="14"/>
  <c r="M191" i="14"/>
  <c r="K191" i="14"/>
  <c r="I191" i="14"/>
  <c r="AC190" i="14"/>
  <c r="AA190" i="14"/>
  <c r="Y190" i="14"/>
  <c r="W190" i="14"/>
  <c r="U190" i="14"/>
  <c r="S190" i="14"/>
  <c r="Q190" i="14"/>
  <c r="O190" i="14"/>
  <c r="M190" i="14"/>
  <c r="K190" i="14"/>
  <c r="I190" i="14"/>
  <c r="V86" i="14"/>
  <c r="T86" i="14"/>
  <c r="T192" i="14"/>
  <c r="C16" i="14"/>
  <c r="C197" i="14"/>
  <c r="C67" i="14"/>
  <c r="B88" i="14"/>
  <c r="D90" i="14"/>
  <c r="D86" i="14" s="1"/>
  <c r="H85" i="14"/>
  <c r="H148" i="14" s="1"/>
  <c r="H194" i="14" s="1"/>
  <c r="C82" i="14"/>
  <c r="C75" i="14" s="1"/>
  <c r="C68" i="14" s="1"/>
  <c r="G34" i="14"/>
  <c r="F76" i="14"/>
  <c r="F218" i="14"/>
  <c r="G44" i="14"/>
  <c r="C84" i="14"/>
  <c r="C77" i="14" s="1"/>
  <c r="D44" i="14"/>
  <c r="C85" i="14"/>
  <c r="C78" i="14" s="1"/>
  <c r="C71" i="14" s="1"/>
  <c r="F199" i="14"/>
  <c r="G9" i="14"/>
  <c r="F12" i="14"/>
  <c r="F19" i="14"/>
  <c r="G19" i="14"/>
  <c r="G93" i="14"/>
  <c r="G86" i="14"/>
  <c r="G83" i="14"/>
  <c r="E146" i="14"/>
  <c r="E192" i="14" s="1"/>
  <c r="D83" i="14"/>
  <c r="D146" i="14" s="1"/>
  <c r="D192" i="14" s="1"/>
  <c r="E148" i="14"/>
  <c r="E194" i="14" s="1"/>
  <c r="C144" i="14"/>
  <c r="C190" i="14" s="1"/>
  <c r="AE143" i="14"/>
  <c r="AE188" i="14"/>
  <c r="AB30" i="14"/>
  <c r="V30" i="14"/>
  <c r="R30" i="14"/>
  <c r="N30" i="14"/>
  <c r="J30" i="14"/>
  <c r="D9" i="14"/>
  <c r="D191" i="14"/>
  <c r="E193" i="14"/>
  <c r="C30" i="14"/>
  <c r="B44" i="14"/>
  <c r="F44" i="14" s="1"/>
  <c r="B32" i="14"/>
  <c r="B89" i="14"/>
  <c r="B92" i="14"/>
  <c r="B81" i="14"/>
  <c r="B82" i="14"/>
  <c r="D194" i="14"/>
  <c r="D193" i="14"/>
  <c r="E8" i="14"/>
  <c r="E15" i="14"/>
  <c r="C216" i="14"/>
  <c r="D8" i="14"/>
  <c r="D15" i="14"/>
  <c r="C79" i="14"/>
  <c r="G79" i="14" s="1"/>
  <c r="C76" i="14"/>
  <c r="C69" i="14" s="1"/>
  <c r="G69" i="14" s="1"/>
  <c r="D79" i="14"/>
  <c r="D195" i="14"/>
  <c r="D216" i="14"/>
  <c r="D215" i="14" s="1"/>
  <c r="E191" i="14"/>
  <c r="E30" i="14"/>
  <c r="D190" i="14"/>
  <c r="D30" i="14"/>
  <c r="B33" i="14"/>
  <c r="AC79" i="14"/>
  <c r="AA79" i="14"/>
  <c r="Y79" i="14"/>
  <c r="W79" i="14"/>
  <c r="U79" i="14"/>
  <c r="S79" i="14"/>
  <c r="Q79" i="14"/>
  <c r="O79" i="14"/>
  <c r="M79" i="14"/>
  <c r="K79" i="14"/>
  <c r="I79" i="14"/>
  <c r="B36" i="14"/>
  <c r="B93" i="14"/>
  <c r="F93" i="14" s="1"/>
  <c r="B107" i="14"/>
  <c r="AD79" i="14"/>
  <c r="AB79" i="14"/>
  <c r="Z79" i="14"/>
  <c r="X79" i="14"/>
  <c r="V79" i="14"/>
  <c r="V142" i="14" s="1"/>
  <c r="V143" i="14" s="1"/>
  <c r="T79" i="14"/>
  <c r="T142" i="14" s="1"/>
  <c r="T143" i="14" s="1"/>
  <c r="R79" i="14"/>
  <c r="P79" i="14"/>
  <c r="P142" i="14" s="1"/>
  <c r="P143" i="14" s="1"/>
  <c r="N79" i="14"/>
  <c r="L79" i="14"/>
  <c r="L142" i="14" s="1"/>
  <c r="L143" i="14" s="1"/>
  <c r="B195" i="14"/>
  <c r="F195" i="14" s="1"/>
  <c r="B215" i="14"/>
  <c r="F215" i="14" s="1"/>
  <c r="B100" i="14"/>
  <c r="F100" i="14" s="1"/>
  <c r="B84" i="14"/>
  <c r="B34" i="14"/>
  <c r="F34" i="14" s="1"/>
  <c r="B35" i="14"/>
  <c r="B114" i="14"/>
  <c r="F114" i="14" s="1"/>
  <c r="H79" i="14"/>
  <c r="Z142" i="14"/>
  <c r="Z143" i="14" s="1"/>
  <c r="B90" i="14"/>
  <c r="N142" i="14"/>
  <c r="N143" i="14" s="1"/>
  <c r="J79" i="14"/>
  <c r="B83" i="14"/>
  <c r="AD30" i="14"/>
  <c r="X30" i="14"/>
  <c r="X142" i="14" s="1"/>
  <c r="X143" i="14" s="1"/>
  <c r="B9" i="14"/>
  <c r="B8" i="14" s="1"/>
  <c r="B37" i="14"/>
  <c r="B145" i="14"/>
  <c r="F145" i="14" s="1"/>
  <c r="H30" i="14"/>
  <c r="H142" i="14" s="1"/>
  <c r="B72" i="14"/>
  <c r="F72" i="14" s="1"/>
  <c r="B148" i="14"/>
  <c r="AC30" i="14"/>
  <c r="AA30" i="14"/>
  <c r="Y30" i="14"/>
  <c r="W30" i="14"/>
  <c r="U30" i="14"/>
  <c r="S30" i="14"/>
  <c r="Q30" i="14"/>
  <c r="O30" i="14"/>
  <c r="M30" i="14"/>
  <c r="B51" i="14"/>
  <c r="F51" i="14" s="1"/>
  <c r="K30" i="14"/>
  <c r="K142" i="14" s="1"/>
  <c r="I30" i="14"/>
  <c r="H9" i="14"/>
  <c r="I9" i="14"/>
  <c r="J9" i="14"/>
  <c r="K9" i="14"/>
  <c r="L9" i="14"/>
  <c r="M9" i="14"/>
  <c r="N9" i="14"/>
  <c r="O9" i="14"/>
  <c r="P9" i="14"/>
  <c r="Q9" i="14"/>
  <c r="R9" i="14"/>
  <c r="S9" i="14"/>
  <c r="T9" i="14"/>
  <c r="U9" i="14"/>
  <c r="V9" i="14"/>
  <c r="W9" i="14"/>
  <c r="X9" i="14"/>
  <c r="Y9" i="14"/>
  <c r="Z9" i="14"/>
  <c r="AA9" i="14"/>
  <c r="AB9" i="14"/>
  <c r="AC9" i="14"/>
  <c r="AD9" i="14"/>
  <c r="D16" i="14" l="1"/>
  <c r="C200" i="14"/>
  <c r="C219" i="14" s="1"/>
  <c r="C70" i="14"/>
  <c r="C65" i="14"/>
  <c r="G65" i="14" s="1"/>
  <c r="B194" i="14"/>
  <c r="AB142" i="14"/>
  <c r="AB143" i="14" s="1"/>
  <c r="C201" i="14"/>
  <c r="C220" i="14" s="1"/>
  <c r="C148" i="14"/>
  <c r="C194" i="14" s="1"/>
  <c r="C198" i="14"/>
  <c r="C217" i="14" s="1"/>
  <c r="C145" i="14"/>
  <c r="E142" i="14"/>
  <c r="E143" i="14" s="1"/>
  <c r="G30" i="14"/>
  <c r="B85" i="14"/>
  <c r="B79" i="14" s="1"/>
  <c r="F79" i="14" s="1"/>
  <c r="C147" i="14"/>
  <c r="E16" i="14"/>
  <c r="G15" i="14"/>
  <c r="F9" i="14"/>
  <c r="F8" i="14"/>
  <c r="G8" i="14"/>
  <c r="B86" i="14"/>
  <c r="F86" i="14" s="1"/>
  <c r="F90" i="14"/>
  <c r="F83" i="14"/>
  <c r="G76" i="14"/>
  <c r="C146" i="14"/>
  <c r="G146" i="14" s="1"/>
  <c r="O142" i="14"/>
  <c r="O143" i="14" s="1"/>
  <c r="S142" i="14"/>
  <c r="S143" i="14" s="1"/>
  <c r="W142" i="14"/>
  <c r="AA142" i="14"/>
  <c r="AA143" i="14" s="1"/>
  <c r="J142" i="14"/>
  <c r="J143" i="14" s="1"/>
  <c r="R142" i="14"/>
  <c r="R143" i="14" s="1"/>
  <c r="I142" i="14"/>
  <c r="I143" i="14" s="1"/>
  <c r="B191" i="14"/>
  <c r="F191" i="14" s="1"/>
  <c r="M142" i="14"/>
  <c r="Q142" i="14"/>
  <c r="Q143" i="14" s="1"/>
  <c r="U142" i="14"/>
  <c r="U143" i="14" s="1"/>
  <c r="Y142" i="14"/>
  <c r="Y143" i="14" s="1"/>
  <c r="AC142" i="14"/>
  <c r="B147" i="14"/>
  <c r="F147" i="14" s="1"/>
  <c r="B30" i="14"/>
  <c r="C199" i="14"/>
  <c r="G199" i="14" s="1"/>
  <c r="C192" i="14"/>
  <c r="G192" i="14" s="1"/>
  <c r="C72" i="14"/>
  <c r="D142" i="14"/>
  <c r="D143" i="14" s="1"/>
  <c r="B190" i="14"/>
  <c r="AD142" i="14"/>
  <c r="AD143" i="14" s="1"/>
  <c r="B193" i="14"/>
  <c r="F193" i="14" s="1"/>
  <c r="AC15" i="14"/>
  <c r="AC16" i="14" s="1"/>
  <c r="AC8" i="14"/>
  <c r="Y15" i="14"/>
  <c r="Y16" i="14" s="1"/>
  <c r="Y8" i="14"/>
  <c r="AA8" i="14"/>
  <c r="AA15" i="14"/>
  <c r="AA16" i="14" s="1"/>
  <c r="W8" i="14"/>
  <c r="W15" i="14"/>
  <c r="W16" i="14" s="1"/>
  <c r="U15" i="14"/>
  <c r="U16" i="14" s="1"/>
  <c r="U8" i="14"/>
  <c r="S8" i="14"/>
  <c r="S15" i="14"/>
  <c r="S16" i="14" s="1"/>
  <c r="Q15" i="14"/>
  <c r="Q16" i="14" s="1"/>
  <c r="Q8" i="14"/>
  <c r="O8" i="14"/>
  <c r="O15" i="14"/>
  <c r="O16" i="14" s="1"/>
  <c r="M15" i="14"/>
  <c r="M16" i="14" s="1"/>
  <c r="M8" i="14"/>
  <c r="K8" i="14"/>
  <c r="K15" i="14"/>
  <c r="K16" i="14" s="1"/>
  <c r="I15" i="14"/>
  <c r="I16" i="14" s="1"/>
  <c r="I8" i="14"/>
  <c r="B15" i="14"/>
  <c r="B146" i="14"/>
  <c r="F146" i="14" s="1"/>
  <c r="B144" i="14"/>
  <c r="AD8" i="14"/>
  <c r="AD15" i="14"/>
  <c r="AB15" i="14"/>
  <c r="AB8" i="14"/>
  <c r="Z8" i="14"/>
  <c r="Z15" i="14"/>
  <c r="X8" i="14"/>
  <c r="X15" i="14"/>
  <c r="V8" i="14"/>
  <c r="V15" i="14"/>
  <c r="B192" i="14"/>
  <c r="F192" i="14" s="1"/>
  <c r="T15" i="14"/>
  <c r="T8" i="14"/>
  <c r="R8" i="14"/>
  <c r="R15" i="14"/>
  <c r="P8" i="14"/>
  <c r="P15" i="14"/>
  <c r="N8" i="14"/>
  <c r="N15" i="14"/>
  <c r="L15" i="14"/>
  <c r="L8" i="14"/>
  <c r="J15" i="14"/>
  <c r="J8" i="14"/>
  <c r="H15" i="14"/>
  <c r="H16" i="14" s="1"/>
  <c r="H8" i="14"/>
  <c r="U188" i="14"/>
  <c r="K143" i="14"/>
  <c r="H143" i="14"/>
  <c r="I188" i="14"/>
  <c r="M143" i="14"/>
  <c r="W143" i="14"/>
  <c r="D188" i="14" l="1"/>
  <c r="E188" i="14"/>
  <c r="B16" i="14"/>
  <c r="W188" i="14"/>
  <c r="S188" i="14"/>
  <c r="B142" i="14"/>
  <c r="F142" i="14" s="1"/>
  <c r="G147" i="14"/>
  <c r="C193" i="14"/>
  <c r="G193" i="14" s="1"/>
  <c r="F30" i="14"/>
  <c r="G145" i="14"/>
  <c r="C191" i="14"/>
  <c r="G191" i="14" s="1"/>
  <c r="Y188" i="14"/>
  <c r="F15" i="14"/>
  <c r="AC188" i="14"/>
  <c r="F16" i="14"/>
  <c r="G16" i="14"/>
  <c r="C142" i="14"/>
  <c r="G72" i="14"/>
  <c r="AA188" i="14"/>
  <c r="AC143" i="14"/>
  <c r="C218" i="14"/>
  <c r="C195" i="14"/>
  <c r="G195" i="14" s="1"/>
  <c r="O188" i="14"/>
  <c r="M188" i="14"/>
  <c r="Q188" i="14"/>
  <c r="K188" i="14"/>
  <c r="H188" i="14"/>
  <c r="AD16" i="14"/>
  <c r="AD188" i="14"/>
  <c r="AB16" i="14"/>
  <c r="AB188" i="14"/>
  <c r="Z16" i="14"/>
  <c r="Z188" i="14"/>
  <c r="X16" i="14"/>
  <c r="X188" i="14"/>
  <c r="V16" i="14"/>
  <c r="V188" i="14"/>
  <c r="T16" i="14"/>
  <c r="T188" i="14"/>
  <c r="R16" i="14"/>
  <c r="R188" i="14"/>
  <c r="P16" i="14"/>
  <c r="P188" i="14"/>
  <c r="N16" i="14"/>
  <c r="N188" i="14"/>
  <c r="L16" i="14"/>
  <c r="L188" i="14"/>
  <c r="J16" i="14"/>
  <c r="J188" i="14"/>
  <c r="B143" i="14" l="1"/>
  <c r="F143" i="14" s="1"/>
  <c r="B188" i="14"/>
  <c r="F188" i="14" s="1"/>
  <c r="G142" i="14"/>
  <c r="C188" i="14"/>
  <c r="G188" i="14" s="1"/>
  <c r="C143" i="14"/>
  <c r="G143" i="14" s="1"/>
  <c r="C215" i="14"/>
  <c r="G215" i="14" s="1"/>
  <c r="G218" i="14"/>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<sst xmlns="http://schemas.openxmlformats.org/spreadsheetml/2006/main" count="664" uniqueCount="216">
  <si>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</si>
  <si>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</si>
  <si>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</si>
  <si>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</si>
  <si>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</si>
  <si>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</si>
  <si>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</si>
  <si>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</si>
  <si>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</si>
  <si>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</si>
  <si>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</si>
  <si>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</si>
  <si>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</si>
  <si>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</si>
  <si>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</si>
  <si>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</si>
  <si>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</si>
  <si>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</si>
  <si>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</si>
  <si>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</si>
  <si>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</si>
  <si>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</si>
  <si>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</si>
  <si>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</si>
  <si>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</si>
  <si>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</si>
  <si>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</si>
  <si>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</si>
  <si>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</si>
  <si>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</si>
  <si>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</si>
  <si>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</si>
  <si>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</si>
  <si>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</si>
  <si>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</si>
  <si>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</si>
  <si>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</si>
  <si>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</si>
  <si>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</si>
  <si>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</si>
  <si>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</si>
  <si>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</si>
  <si>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</si>
  <si>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</si>
  <si>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</si>
  <si>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</si>
  <si>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</si>
  <si>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</si>
  <si>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</si>
  <si>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</si>
  <si>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</si>
  <si>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</si>
  <si>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</si>
  <si>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</si>
  <si>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</si>
  <si>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</si>
  <si>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</si>
  <si>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</si>
  <si>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</si>
  <si>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</si>
  <si>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</si>
  <si>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</si>
  <si>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</si>
  <si>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</si>
  <si>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</si>
  <si>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</si>
  <si>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</si>
  <si>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</si>
  <si>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</si>
  <si>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</si>
  <si>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</si>
  <si>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</si>
  <si>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</si>
  <si>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</si>
  <si>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</si>
  <si>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</si>
  <si>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</si>
  <si>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</si>
  <si>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</si>
  <si>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</si>
  <si>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</si>
  <si>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</si>
  <si>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</si>
  <si>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</si>
  <si>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</si>
  <si>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</si>
  <si>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</si>
  <si>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</si>
  <si>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</si>
  <si>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</si>
  <si>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</si>
  <si>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</si>
  <si>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</si>
  <si>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</si>
  <si>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</si>
  <si>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</si>
  <si>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</si>
  <si>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</si>
  <si>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</si>
  <si>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</si>
  <si>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</si>
  <si>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</si>
  <si>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</si>
  <si>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</si>
  <si>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</si>
  <si>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</si>
  <si>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</si>
  <si>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</si>
  <si>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</si>
  <si>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</si>
  <si>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</si>
  <si>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</si>
  <si>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</si>
  <si>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</si>
  <si>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</si>
  <si>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</si>
  <si>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</si>
  <si>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</si>
  <si>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</si>
  <si>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</si>
  <si>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</si>
  <si>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</si>
  <si>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</si>
  <si>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</si>
  <si>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</si>
  <si>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</si>
  <si>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</si>
  <si>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</si>
  <si>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</si>
  <si>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</si>
  <si>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</si>
  <si>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</si>
  <si>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</si>
  <si>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</si>
  <si>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</si>
  <si>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</si>
  <si>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</si>
  <si>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</si>
  <si>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</si>
  <si>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</si>
  <si>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</si>
  <si>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</si>
  <si>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</si>
  <si>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</si>
  <si>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</si>
  <si>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</si>
  <si>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</si>
  <si>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Основные мероприятия  программы</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</si>
  <si>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</si>
  <si>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</si>
  <si>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</si>
  <si>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</si>
  <si>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</si>
  <si>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</si>
  <si>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</si>
  <si>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</si>
  <si>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</si>
  <si>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</si>
  <si>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</si>
  <si>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</si>
  <si>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</si>
  <si>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</si>
  <si>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</si>
  <si>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</si>
  <si>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</si>
  <si>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</si>
  <si>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</si>
  <si>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</si>
  <si>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</si>
  <si>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</si>
  <si>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</si>
  <si>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</si>
  <si>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</si>
  <si>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</si>
  <si>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</si>
  <si>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</si>
  <si>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</si>
  <si>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</si>
  <si>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</si>
  <si>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</si>
  <si>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МКУ "УЖКХ г.Когалыма"</t>
  </si>
  <si>
    <t>Задача - Организация предоставления транспортных услуг населению и организация транспортного обслуживания населения в городе Когалыме</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</si>
  <si>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</si>
  <si>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</si>
  <si>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</si>
  <si>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</si>
  <si>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</si>
  <si>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</si>
  <si>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</si>
  <si>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</si>
  <si>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</si>
  <si>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</si>
  <si>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</si>
  <si>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Итого по подпрограмме 3</t>
  </si>
  <si>
    <t>2.1.5. Строительство автомобильных дорог для индивидуальной жилой застройки за рекой Кирилл-Высьягун</t>
  </si>
  <si>
    <t>т.8(34667)93-790</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</si>
  <si>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 всего</t>
  </si>
  <si>
    <t>Отчет о ходе реализации муниципальной программы (сетевой график)
«Развитие транспортной системы города Когалыма» на 01.02.2020</t>
  </si>
  <si>
    <t>План на
 2020 год, тыс.руб.</t>
  </si>
  <si>
    <t>План на 31.01.2020</t>
  </si>
  <si>
    <t>Профинансировано на 31.01.2020</t>
  </si>
  <si>
    <t>Кассовый расход на  31.01.2020</t>
  </si>
  <si>
    <t>ведущий инженер ОРЖКХ</t>
  </si>
  <si>
    <t>И.А.Цыганкова</t>
  </si>
  <si>
    <r>
      <rPr>
        <b/>
        <sz val="13"/>
        <color theme="1"/>
        <rFont val="Times New Roman"/>
        <family val="1"/>
        <charset val="204"/>
      </rPr>
      <t>МУ "УКС г.Когалыма":</t>
    </r>
    <r>
      <rPr>
        <sz val="13"/>
        <color theme="1"/>
        <rFont val="Times New Roman"/>
        <family val="1"/>
        <charset val="204"/>
      </rPr>
      <t xml:space="preserve">
размещен электронный аукцион. Извещение №0187300013720000004 от 29.01.2020 на сумму 38 678,43 тыс.руб. Дата проведения электронного аукциона 11.02.2020</t>
    </r>
  </si>
  <si>
    <r>
      <rPr>
        <b/>
        <sz val="13"/>
        <color theme="1"/>
        <rFont val="Times New Roman"/>
        <family val="1"/>
        <charset val="204"/>
      </rPr>
      <t>МУ "УКС г.Когалыма":</t>
    </r>
    <r>
      <rPr>
        <sz val="13"/>
        <color theme="1"/>
        <rFont val="Times New Roman"/>
        <family val="1"/>
        <charset val="204"/>
      </rPr>
      <t xml:space="preserve">
средства планируются к освоению после выполнения работ по контракту на ремонт дорог</t>
    </r>
  </si>
  <si>
    <r>
      <rPr>
        <b/>
        <sz val="13"/>
        <color theme="1"/>
        <rFont val="Times New Roman"/>
        <family val="1"/>
        <charset val="204"/>
      </rPr>
      <t>МУ "УКС г.Когалыма":</t>
    </r>
    <r>
      <rPr>
        <sz val="13"/>
        <color theme="1"/>
        <rFont val="Times New Roman"/>
        <family val="1"/>
        <charset val="204"/>
      </rPr>
      <t xml:space="preserve">
на отчетную дату заключены следующие мунниципальные контракты:
- муниципальный контракт от 19.12.2019 №0187300013719000382 на выполнение проектно-изыскательских работ на перенос кабелей системы автоматической фотовидеофиксации нарушений правил дорожного движения города Когалыма в подземную канализацию на сумму 691,71 тыс.руб.. Срок окончания работ - 31.03.2020.
- муниципальный контракт от 10.01.2020 №0187300013719000458 на выполнение проектно-изыскательских работ на объект "Система автоматической фотовидеофиксации нарушений правил дорожного движения на участке автомобильной дороги от пересечения улиц Сургутское шоссе - Северная до улицы Лангепасская". Цена контракта 445,46 тыс.руб. Срок выполнения работ - 30.04.2020.</t>
    </r>
  </si>
  <si>
    <r>
      <rPr>
        <b/>
        <sz val="13"/>
        <color theme="1"/>
        <rFont val="Times New Roman"/>
        <family val="1"/>
        <charset val="204"/>
      </rPr>
      <t>МБУ "КСАТ":</t>
    </r>
    <r>
      <rPr>
        <sz val="13"/>
        <color theme="1"/>
        <rFont val="Times New Roman"/>
        <family val="1"/>
        <charset val="204"/>
      </rPr>
      <t xml:space="preserve">
Отклонение от плана составляет  7 357,59 тыс. руб. в том числе:
1. 1 880,13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850,11 тыс.руб.  -неисполнение субсидии по статье начисления на оплату труда возникло в связи с оплатой страховых взносов в феврале 2020 г.
3. 25,43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507,30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60,52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3. Оплата за прохождения технического осмотра, будет произведена по факту оказанных услуг
6. 58,19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выставленных документов. 3.  Оказание услуг по охране базы, так как оплата произведена по факту оказанных услуг.  4. Оплата за обслуживание компьютерной техники (инженер-программист/ аутсорсинг), будет произведена по факту оказанных услуг.
7. 40,85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1 468,07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2 297,42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10. 64,8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104,77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</si>
  <si>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за пользование имуществом возникло, в связи с тем, что оплата произведена согласно графика платежей.</t>
    </r>
  </si>
  <si>
    <r>
      <rPr>
        <b/>
        <sz val="13"/>
        <color theme="1"/>
        <rFont val="Times New Roman"/>
        <family val="1"/>
        <charset val="204"/>
      </rPr>
      <t>МКУ "УЖКХ г.Когалыма":</t>
    </r>
    <r>
      <rPr>
        <sz val="13"/>
        <color theme="1"/>
        <rFont val="Times New Roman"/>
        <family val="1"/>
        <charset val="204"/>
      </rPr>
      <t xml:space="preserve">
экономия по оплате электроэнергии для оборудования светофорных объектов в сумме 4,71 тыс.руб (фактический тариф ниже планируемого по смете)</t>
    </r>
  </si>
  <si>
    <r>
      <rPr>
        <b/>
        <sz val="13"/>
        <color theme="1"/>
        <rFont val="Times New Roman"/>
        <family val="1"/>
        <charset val="204"/>
      </rPr>
      <t>МУ "УКС г.Когалыма":</t>
    </r>
    <r>
      <rPr>
        <sz val="13"/>
        <color theme="1"/>
        <rFont val="Times New Roman"/>
        <family val="1"/>
        <charset val="204"/>
      </rPr>
      <t xml:space="preserve">
на отчетную дату с нарушением срока выполнения работ ведется исполнение муниципального контракта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 </t>
    </r>
  </si>
  <si>
    <r>
      <rPr>
        <b/>
        <sz val="13"/>
        <color theme="1"/>
        <rFont val="Times New Roman"/>
        <family val="1"/>
        <charset val="204"/>
      </rPr>
      <t>МУ "УКС г.Когалыма":</t>
    </r>
    <r>
      <rPr>
        <sz val="13"/>
        <color theme="1"/>
        <rFont val="Times New Roman"/>
        <family val="1"/>
        <charset val="204"/>
      </rPr>
      <t xml:space="preserve">
ведется подготовка аукционной документации на выполнение работ по проектированию сетей наружного освещения по ул.Ноябрьская и пер.Волжский. Размещение запланировано на февраль текущего года.</t>
    </r>
  </si>
  <si>
    <r>
      <rPr>
        <b/>
        <sz val="13"/>
        <color theme="1"/>
        <rFont val="Times New Roman"/>
        <family val="1"/>
        <charset val="204"/>
      </rPr>
      <t>МКУ "УЖКХ г.Когалыма":</t>
    </r>
    <r>
      <rPr>
        <sz val="13"/>
        <color theme="1"/>
        <rFont val="Times New Roman"/>
        <family val="1"/>
        <charset val="204"/>
      </rPr>
      <t xml:space="preserve">
выделение дополнительных плановых ассигнований в сумме 5 374,90 тыс.руб. в связи с наличием неисполненных бюджетных обязательств 2019 года по договору на выполнение работ по модернизации светофорных объектов города Когалыма от 29.10.2019 №0187300013719000336</t>
    </r>
  </si>
  <si>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</si>
  <si>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r>
      <rPr>
        <b/>
        <sz val="13"/>
        <color theme="1"/>
        <rFont val="Times New Roman"/>
        <family val="1"/>
        <charset val="204"/>
      </rPr>
      <t>МКУ "ЕДДС г.Когалыма":</t>
    </r>
    <r>
      <rPr>
        <sz val="13"/>
        <color theme="1"/>
        <rFont val="Times New Roman"/>
        <family val="1"/>
        <charset val="204"/>
      </rPr>
      <t xml:space="preserve">
Заключен муниципальные контракт:
1. №98/20пуСГ от 01.01.2020 на оказание почтовых услуг. Отклонение сложилось в результате того, что не заключено соглашение о предоставлении субсидии
</t>
    </r>
  </si>
  <si>
    <t>Заключены муниципальные контракты:
1. 0187300013719000368001 от 29.11.2019 на оказание услуг по техническому и эксплуатационному обслуживанию программно-технического измерительного комплекса "Одиссей"
2. 0187300013719000357001 от 19.11.2019 на оказание услуг по техническому сопровождению комплекса "Одиссей"
3. ЭС-19/К/1580 от 31.12.2019 на оказание услуг по поставке электрической энергии (часть средств идет на оплату по контракту). 
Отклонение сложилось в результате конкурсных процедур (понижение НМЦК)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</si>
</sst>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7"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sz val="10"/>
      <color theme="1"/>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5"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9" fillId="0" borderId="0"/>
    <xf numFmtId="0" fontId="5" fillId="0" borderId="0"/>
    <xf numFmtId="9" fontId="5" fillId="0" borderId="0" applyFont="0" applyFill="0" applyBorder="0" applyAlignment="0" applyProtection="0"/>
    <xf numFmtId="165" fontId="6"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165" fontId="6" fillId="0" borderId="0" applyFont="0" applyFill="0" applyBorder="0" applyAlignment="0" applyProtection="0"/>
  </cellStyleXfs>
  <cellXfs count="176">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1" fillId="3" borderId="0" xfId="0" applyFont="1" applyFill="1"/>
    <xf numFmtId="164" fontId="1" fillId="0" borderId="1"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1" fillId="0" borderId="1"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wrapText="1"/>
    </xf>
    <xf numFmtId="167" fontId="12"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0" xfId="0" applyFont="1"/>
    <xf numFmtId="0" fontId="1" fillId="0" borderId="1" xfId="0" applyFont="1" applyFill="1" applyBorder="1"/>
    <xf numFmtId="0" fontId="13" fillId="3" borderId="0" xfId="0" applyFont="1" applyFill="1"/>
    <xf numFmtId="4" fontId="1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1" fillId="0" borderId="1" xfId="0" applyFont="1" applyBorder="1"/>
    <xf numFmtId="0" fontId="13" fillId="0" borderId="1" xfId="0" applyFont="1" applyBorder="1"/>
    <xf numFmtId="0" fontId="13" fillId="0" borderId="1" xfId="0" applyFont="1" applyBorder="1" applyAlignment="1">
      <alignment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4" fillId="0" borderId="1" xfId="0" applyFont="1" applyFill="1" applyBorder="1"/>
    <xf numFmtId="0" fontId="14" fillId="3" borderId="0" xfId="0" applyFont="1" applyFill="1"/>
    <xf numFmtId="4" fontId="14" fillId="0" borderId="1" xfId="0" applyNumberFormat="1" applyFont="1" applyFill="1" applyBorder="1"/>
    <xf numFmtId="0" fontId="1" fillId="0" borderId="0" xfId="0" applyFont="1" applyFill="1" applyAlignment="1">
      <alignment horizontal="right"/>
    </xf>
    <xf numFmtId="4" fontId="8" fillId="0"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6"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0" fontId="1" fillId="7" borderId="1" xfId="0" applyFont="1" applyFill="1" applyBorder="1" applyAlignment="1">
      <alignment horizontal="left" vertical="center" wrapText="1"/>
    </xf>
    <xf numFmtId="4" fontId="1" fillId="7"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4" fontId="1" fillId="8"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164" fontId="8" fillId="4"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xf numFmtId="4" fontId="8" fillId="4" borderId="1" xfId="0" applyNumberFormat="1" applyFont="1" applyFill="1" applyBorder="1"/>
    <xf numFmtId="0" fontId="8" fillId="3" borderId="0" xfId="0" applyFont="1" applyFill="1"/>
    <xf numFmtId="0" fontId="1" fillId="0" borderId="1" xfId="0" applyFont="1" applyFill="1" applyBorder="1" applyAlignment="1">
      <alignment horizontal="left" vertical="center" wrapText="1"/>
    </xf>
    <xf numFmtId="0" fontId="13" fillId="9" borderId="1" xfId="0" applyFont="1" applyFill="1" applyBorder="1" applyAlignment="1">
      <alignment horizontal="left" vertical="top" wrapText="1"/>
    </xf>
    <xf numFmtId="4" fontId="1" fillId="9"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4" fontId="1" fillId="10" borderId="1" xfId="0" applyNumberFormat="1" applyFont="1" applyFill="1" applyBorder="1" applyAlignment="1">
      <alignment horizontal="center" vertical="center" wrapText="1"/>
    </xf>
    <xf numFmtId="0" fontId="13" fillId="11" borderId="1" xfId="0" applyFont="1" applyFill="1" applyBorder="1" applyAlignment="1">
      <alignment horizontal="left" vertical="center" wrapText="1"/>
    </xf>
    <xf numFmtId="4" fontId="13" fillId="11"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vertical="top"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4" xfId="0" applyFont="1" applyFill="1" applyBorder="1" applyAlignment="1">
      <alignment horizontal="left" vertical="center"/>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5" fillId="0" borderId="1" xfId="0" applyFont="1" applyBorder="1" applyAlignment="1">
      <alignment horizontal="center" vertical="center" wrapText="1"/>
    </xf>
    <xf numFmtId="0" fontId="1" fillId="0" borderId="1" xfId="0" applyFont="1" applyFill="1" applyBorder="1" applyAlignment="1">
      <alignment horizontal="center" vertical="top" wrapText="1"/>
    </xf>
    <xf numFmtId="167" fontId="12" fillId="0"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 fillId="0" borderId="6" xfId="0" applyFont="1" applyFill="1" applyBorder="1" applyAlignment="1">
      <alignment horizontal="left" wrapText="1"/>
    </xf>
    <xf numFmtId="0" fontId="1" fillId="0" borderId="7" xfId="0" applyFont="1" applyFill="1" applyBorder="1" applyAlignment="1">
      <alignment horizontal="left"/>
    </xf>
    <xf numFmtId="0" fontId="1" fillId="0" borderId="4" xfId="0" applyFont="1" applyFill="1" applyBorder="1" applyAlignment="1">
      <alignment horizontal="left"/>
    </xf>
    <xf numFmtId="0" fontId="16" fillId="0" borderId="6" xfId="0" applyFont="1" applyFill="1" applyBorder="1" applyAlignment="1">
      <alignment horizontal="left" wrapText="1"/>
    </xf>
    <xf numFmtId="0" fontId="16" fillId="0" borderId="7" xfId="0" applyFont="1" applyFill="1" applyBorder="1" applyAlignment="1">
      <alignment horizontal="left"/>
    </xf>
    <xf numFmtId="0" fontId="16" fillId="0" borderId="4" xfId="0" applyFont="1" applyFill="1" applyBorder="1" applyAlignment="1">
      <alignment horizontal="left"/>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40625" defaultRowHeight="16.5" x14ac:dyDescent="0.25"/>
  <cols>
    <col min="1" max="1" width="16" style="1" customWidth="1"/>
    <col min="2" max="2" width="45.7109375" style="1" customWidth="1"/>
    <col min="3" max="3" width="21.7109375" style="1" customWidth="1"/>
    <col min="4" max="4" width="39.28515625" style="1" customWidth="1"/>
    <col min="5" max="5" width="14.5703125" style="1" customWidth="1"/>
    <col min="6" max="6" width="13.85546875" style="1" hidden="1" customWidth="1"/>
    <col min="7" max="7" width="13.28515625" style="1" hidden="1" customWidth="1"/>
    <col min="8" max="8" width="13.28515625" style="1" customWidth="1"/>
    <col min="9" max="9" width="13" style="1" customWidth="1"/>
    <col min="10" max="10" width="15.28515625" style="1" customWidth="1"/>
    <col min="11" max="11" width="11.7109375" style="1" customWidth="1"/>
    <col min="12" max="12" width="13.85546875" style="1" customWidth="1"/>
    <col min="13" max="16384" width="9.140625" style="1"/>
  </cols>
  <sheetData>
    <row r="1" spans="1:12" ht="135.6" customHeight="1" x14ac:dyDescent="0.25">
      <c r="G1" s="110" t="s">
        <v>126</v>
      </c>
      <c r="H1" s="110"/>
      <c r="I1" s="110"/>
      <c r="J1" s="110"/>
      <c r="K1" s="110"/>
    </row>
    <row r="2" spans="1:12" ht="18.75" customHeight="1" x14ac:dyDescent="0.25">
      <c r="A2" s="111" t="s">
        <v>51</v>
      </c>
      <c r="B2" s="111"/>
      <c r="C2" s="111"/>
      <c r="D2" s="111"/>
      <c r="E2" s="111"/>
      <c r="F2" s="111"/>
      <c r="G2" s="111"/>
      <c r="H2" s="111"/>
      <c r="I2" s="111"/>
      <c r="J2" s="111"/>
      <c r="K2" s="111"/>
      <c r="L2" s="111"/>
    </row>
    <row r="3" spans="1:12" ht="19.5" customHeight="1" x14ac:dyDescent="0.3"/>
    <row r="4" spans="1:12" ht="45" customHeight="1" x14ac:dyDescent="0.25">
      <c r="A4" s="109" t="s">
        <v>0</v>
      </c>
      <c r="B4" s="109" t="s">
        <v>1</v>
      </c>
      <c r="C4" s="109" t="s">
        <v>2</v>
      </c>
      <c r="D4" s="109" t="s">
        <v>3</v>
      </c>
      <c r="E4" s="109" t="s">
        <v>4</v>
      </c>
      <c r="F4" s="109"/>
      <c r="G4" s="109"/>
      <c r="H4" s="109"/>
      <c r="I4" s="109"/>
      <c r="J4" s="109"/>
      <c r="K4" s="109"/>
      <c r="L4" s="109"/>
    </row>
    <row r="5" spans="1:12" ht="22.5" customHeight="1" x14ac:dyDescent="0.25">
      <c r="A5" s="109"/>
      <c r="B5" s="109"/>
      <c r="C5" s="109"/>
      <c r="D5" s="109"/>
      <c r="E5" s="109" t="s">
        <v>5</v>
      </c>
      <c r="F5" s="109" t="s">
        <v>50</v>
      </c>
      <c r="G5" s="109"/>
      <c r="H5" s="109"/>
      <c r="I5" s="109"/>
      <c r="J5" s="109"/>
      <c r="K5" s="109"/>
      <c r="L5" s="109"/>
    </row>
    <row r="6" spans="1:12" ht="25.5" customHeight="1" x14ac:dyDescent="0.25">
      <c r="A6" s="109"/>
      <c r="B6" s="109"/>
      <c r="C6" s="109"/>
      <c r="D6" s="109"/>
      <c r="E6" s="130"/>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25">
      <c r="A8" s="104" t="s">
        <v>9</v>
      </c>
      <c r="B8" s="105"/>
      <c r="C8" s="105"/>
      <c r="D8" s="105"/>
      <c r="E8" s="105"/>
      <c r="F8" s="105"/>
      <c r="G8" s="105"/>
      <c r="H8" s="105"/>
      <c r="I8" s="105"/>
      <c r="J8" s="105"/>
      <c r="K8" s="105"/>
      <c r="L8" s="106"/>
    </row>
    <row r="9" spans="1:12" ht="68.45" customHeight="1" x14ac:dyDescent="0.25">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25">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25">
      <c r="A11" s="104" t="s">
        <v>15</v>
      </c>
      <c r="B11" s="105"/>
      <c r="C11" s="105"/>
      <c r="D11" s="105"/>
      <c r="E11" s="105"/>
      <c r="F11" s="105"/>
      <c r="G11" s="105"/>
      <c r="H11" s="105"/>
      <c r="I11" s="105"/>
      <c r="J11" s="105"/>
      <c r="K11" s="105"/>
      <c r="L11" s="106"/>
    </row>
    <row r="12" spans="1:12" s="10" customFormat="1" ht="21.75" customHeight="1" x14ac:dyDescent="0.25">
      <c r="A12" s="125" t="s">
        <v>16</v>
      </c>
      <c r="B12" s="124" t="s">
        <v>132</v>
      </c>
      <c r="C12" s="109"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25">
      <c r="A13" s="125"/>
      <c r="B13" s="124"/>
      <c r="C13" s="109"/>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25">
      <c r="A14" s="125"/>
      <c r="B14" s="124"/>
      <c r="C14" s="109"/>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5" customHeight="1" x14ac:dyDescent="0.25">
      <c r="A15" s="125"/>
      <c r="B15" s="124"/>
      <c r="C15" s="109"/>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25">
      <c r="A16" s="125" t="s">
        <v>45</v>
      </c>
      <c r="B16" s="124" t="s">
        <v>129</v>
      </c>
      <c r="C16" s="109"/>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25">
      <c r="A17" s="125"/>
      <c r="B17" s="124"/>
      <c r="C17" s="109"/>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25">
      <c r="A18" s="125"/>
      <c r="B18" s="124"/>
      <c r="C18" s="109"/>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25"/>
      <c r="B19" s="124" t="s">
        <v>18</v>
      </c>
      <c r="C19" s="109"/>
      <c r="D19" s="34" t="s">
        <v>19</v>
      </c>
      <c r="E19" s="4">
        <f t="shared" si="1"/>
        <v>0</v>
      </c>
      <c r="F19" s="4"/>
      <c r="G19" s="4"/>
      <c r="H19" s="4"/>
      <c r="I19" s="4"/>
      <c r="J19" s="4"/>
      <c r="K19" s="4"/>
      <c r="L19" s="4"/>
    </row>
    <row r="20" spans="1:12" s="10" customFormat="1" ht="16.899999999999999" hidden="1" x14ac:dyDescent="0.3">
      <c r="A20" s="125"/>
      <c r="B20" s="124"/>
      <c r="C20" s="109"/>
      <c r="D20" s="34" t="s">
        <v>13</v>
      </c>
      <c r="E20" s="4">
        <f t="shared" si="1"/>
        <v>0</v>
      </c>
      <c r="F20" s="4"/>
      <c r="G20" s="4"/>
      <c r="H20" s="4"/>
      <c r="I20" s="4"/>
      <c r="J20" s="4"/>
      <c r="K20" s="4"/>
      <c r="L20" s="4"/>
    </row>
    <row r="21" spans="1:12" s="10" customFormat="1" ht="18.600000000000001" hidden="1" customHeight="1" x14ac:dyDescent="0.3">
      <c r="A21" s="125"/>
      <c r="B21" s="124" t="s">
        <v>20</v>
      </c>
      <c r="C21" s="109"/>
      <c r="D21" s="34" t="s">
        <v>19</v>
      </c>
      <c r="E21" s="4">
        <f t="shared" si="1"/>
        <v>0</v>
      </c>
      <c r="F21" s="4"/>
      <c r="G21" s="4"/>
      <c r="H21" s="4"/>
      <c r="I21" s="4"/>
      <c r="J21" s="4"/>
      <c r="K21" s="4"/>
      <c r="L21" s="4"/>
    </row>
    <row r="22" spans="1:12" s="10" customFormat="1" ht="21" hidden="1" customHeight="1" x14ac:dyDescent="0.3">
      <c r="A22" s="125"/>
      <c r="B22" s="124"/>
      <c r="C22" s="109"/>
      <c r="D22" s="34" t="s">
        <v>13</v>
      </c>
      <c r="E22" s="4">
        <f t="shared" si="1"/>
        <v>0</v>
      </c>
      <c r="F22" s="4"/>
      <c r="G22" s="4"/>
      <c r="H22" s="4"/>
      <c r="I22" s="4"/>
      <c r="J22" s="4"/>
      <c r="K22" s="4"/>
      <c r="L22" s="4"/>
    </row>
    <row r="23" spans="1:12" s="10" customFormat="1" ht="22.9" hidden="1" customHeight="1" x14ac:dyDescent="0.3">
      <c r="A23" s="125"/>
      <c r="B23" s="124" t="s">
        <v>21</v>
      </c>
      <c r="C23" s="109"/>
      <c r="D23" s="34" t="s">
        <v>19</v>
      </c>
      <c r="E23" s="4">
        <f t="shared" si="1"/>
        <v>0</v>
      </c>
      <c r="F23" s="4"/>
      <c r="G23" s="4"/>
      <c r="H23" s="30"/>
      <c r="I23" s="4"/>
      <c r="J23" s="4"/>
      <c r="K23" s="4"/>
      <c r="L23" s="4"/>
    </row>
    <row r="24" spans="1:12" s="10" customFormat="1" ht="17.45" hidden="1" customHeight="1" x14ac:dyDescent="0.3">
      <c r="A24" s="125"/>
      <c r="B24" s="124"/>
      <c r="C24" s="109"/>
      <c r="D24" s="34" t="s">
        <v>13</v>
      </c>
      <c r="E24" s="4">
        <f t="shared" si="1"/>
        <v>0</v>
      </c>
      <c r="F24" s="4"/>
      <c r="G24" s="4"/>
      <c r="H24" s="30"/>
      <c r="I24" s="4"/>
      <c r="J24" s="4"/>
      <c r="K24" s="4"/>
      <c r="L24" s="4"/>
    </row>
    <row r="25" spans="1:12" s="10" customFormat="1" ht="17.45" hidden="1" customHeight="1" x14ac:dyDescent="0.3">
      <c r="A25" s="125"/>
      <c r="B25" s="124" t="s">
        <v>22</v>
      </c>
      <c r="C25" s="109"/>
      <c r="D25" s="34" t="s">
        <v>19</v>
      </c>
      <c r="E25" s="4">
        <f t="shared" si="1"/>
        <v>0</v>
      </c>
      <c r="F25" s="4"/>
      <c r="G25" s="4"/>
      <c r="H25" s="4"/>
      <c r="I25" s="4"/>
      <c r="J25" s="4"/>
      <c r="K25" s="4"/>
      <c r="L25" s="4"/>
    </row>
    <row r="26" spans="1:12" s="10" customFormat="1" ht="19.149999999999999" hidden="1" customHeight="1" x14ac:dyDescent="0.3">
      <c r="A26" s="125"/>
      <c r="B26" s="124"/>
      <c r="C26" s="109"/>
      <c r="D26" s="34" t="s">
        <v>13</v>
      </c>
      <c r="E26" s="4">
        <f t="shared" si="1"/>
        <v>0</v>
      </c>
      <c r="F26" s="4"/>
      <c r="G26" s="4"/>
      <c r="H26" s="4"/>
      <c r="I26" s="4"/>
      <c r="J26" s="4"/>
      <c r="K26" s="4"/>
      <c r="L26" s="4"/>
    </row>
    <row r="27" spans="1:12" s="10" customFormat="1" ht="21.6" hidden="1" customHeight="1" x14ac:dyDescent="0.3">
      <c r="A27" s="125"/>
      <c r="B27" s="124" t="s">
        <v>24</v>
      </c>
      <c r="C27" s="109"/>
      <c r="D27" s="34" t="s">
        <v>19</v>
      </c>
      <c r="E27" s="4">
        <f t="shared" si="1"/>
        <v>0</v>
      </c>
      <c r="F27" s="4"/>
      <c r="G27" s="4"/>
      <c r="H27" s="4"/>
      <c r="I27" s="4"/>
      <c r="J27" s="4"/>
      <c r="K27" s="4"/>
      <c r="L27" s="4"/>
    </row>
    <row r="28" spans="1:12" s="10" customFormat="1" ht="37.5" hidden="1" customHeight="1" x14ac:dyDescent="0.3">
      <c r="A28" s="125"/>
      <c r="B28" s="124"/>
      <c r="C28" s="109"/>
      <c r="D28" s="34" t="s">
        <v>13</v>
      </c>
      <c r="E28" s="4">
        <f t="shared" si="1"/>
        <v>0</v>
      </c>
      <c r="F28" s="4"/>
      <c r="G28" s="4"/>
      <c r="H28" s="4"/>
      <c r="I28" s="4"/>
      <c r="J28" s="4"/>
      <c r="K28" s="4"/>
      <c r="L28" s="4"/>
    </row>
    <row r="29" spans="1:12" ht="39.75" hidden="1" customHeight="1" x14ac:dyDescent="0.3">
      <c r="A29" s="107"/>
      <c r="B29" s="128" t="s">
        <v>59</v>
      </c>
      <c r="C29" s="109"/>
      <c r="D29" s="36" t="s">
        <v>19</v>
      </c>
      <c r="E29" s="4">
        <f t="shared" si="1"/>
        <v>0</v>
      </c>
      <c r="F29" s="4"/>
      <c r="G29" s="5"/>
      <c r="H29" s="5"/>
      <c r="I29" s="5"/>
      <c r="J29" s="4"/>
      <c r="K29" s="4"/>
      <c r="L29" s="4"/>
    </row>
    <row r="30" spans="1:12" ht="40.5" hidden="1" customHeight="1" x14ac:dyDescent="0.3">
      <c r="A30" s="107"/>
      <c r="B30" s="128"/>
      <c r="C30" s="109"/>
      <c r="D30" s="36" t="s">
        <v>13</v>
      </c>
      <c r="E30" s="4">
        <f t="shared" si="1"/>
        <v>0</v>
      </c>
      <c r="F30" s="4"/>
      <c r="G30" s="5"/>
      <c r="H30" s="5"/>
      <c r="I30" s="5"/>
      <c r="J30" s="4"/>
      <c r="K30" s="4"/>
      <c r="L30" s="4"/>
    </row>
    <row r="31" spans="1:12" ht="39" hidden="1" customHeight="1" x14ac:dyDescent="0.3">
      <c r="A31" s="107"/>
      <c r="B31" s="128" t="s">
        <v>60</v>
      </c>
      <c r="C31" s="109"/>
      <c r="D31" s="36" t="s">
        <v>19</v>
      </c>
      <c r="E31" s="4">
        <f t="shared" si="1"/>
        <v>0</v>
      </c>
      <c r="F31" s="4"/>
      <c r="G31" s="5"/>
      <c r="H31" s="5"/>
      <c r="I31" s="5"/>
      <c r="J31" s="4"/>
      <c r="K31" s="4"/>
      <c r="L31" s="4"/>
    </row>
    <row r="32" spans="1:12" ht="42.75" hidden="1" customHeight="1" x14ac:dyDescent="0.3">
      <c r="A32" s="107"/>
      <c r="B32" s="128" t="s">
        <v>23</v>
      </c>
      <c r="C32" s="109"/>
      <c r="D32" s="36" t="s">
        <v>13</v>
      </c>
      <c r="E32" s="4">
        <f t="shared" si="1"/>
        <v>0</v>
      </c>
      <c r="F32" s="4"/>
      <c r="G32" s="5"/>
      <c r="H32" s="5"/>
      <c r="I32" s="5"/>
      <c r="J32" s="4"/>
      <c r="K32" s="4"/>
      <c r="L32" s="4"/>
    </row>
    <row r="33" spans="1:12" ht="31.5" hidden="1" customHeight="1" x14ac:dyDescent="0.3">
      <c r="A33" s="107"/>
      <c r="B33" s="128" t="s">
        <v>61</v>
      </c>
      <c r="C33" s="109"/>
      <c r="D33" s="36" t="s">
        <v>19</v>
      </c>
      <c r="E33" s="4">
        <f t="shared" si="1"/>
        <v>0</v>
      </c>
      <c r="F33" s="4"/>
      <c r="G33" s="5"/>
      <c r="H33" s="5"/>
      <c r="I33" s="5"/>
      <c r="J33" s="4"/>
      <c r="K33" s="4"/>
      <c r="L33" s="4"/>
    </row>
    <row r="34" spans="1:12" ht="36.75" hidden="1" customHeight="1" x14ac:dyDescent="0.3">
      <c r="A34" s="107"/>
      <c r="B34" s="128"/>
      <c r="C34" s="109"/>
      <c r="D34" s="36" t="s">
        <v>13</v>
      </c>
      <c r="E34" s="4">
        <f t="shared" si="1"/>
        <v>0</v>
      </c>
      <c r="F34" s="4"/>
      <c r="G34" s="5"/>
      <c r="H34" s="5"/>
      <c r="I34" s="5"/>
      <c r="J34" s="4"/>
      <c r="K34" s="4"/>
      <c r="L34" s="4"/>
    </row>
    <row r="35" spans="1:12" ht="39.75" hidden="1" customHeight="1" x14ac:dyDescent="0.3">
      <c r="A35" s="107"/>
      <c r="B35" s="128" t="s">
        <v>25</v>
      </c>
      <c r="C35" s="109"/>
      <c r="D35" s="36" t="s">
        <v>19</v>
      </c>
      <c r="E35" s="4">
        <f t="shared" si="1"/>
        <v>0</v>
      </c>
      <c r="F35" s="4"/>
      <c r="G35" s="5"/>
      <c r="H35" s="5"/>
      <c r="I35" s="5"/>
      <c r="J35" s="4"/>
      <c r="K35" s="4"/>
      <c r="L35" s="4"/>
    </row>
    <row r="36" spans="1:12" ht="35.25" hidden="1" customHeight="1" x14ac:dyDescent="0.3">
      <c r="A36" s="107"/>
      <c r="B36" s="128"/>
      <c r="C36" s="109"/>
      <c r="D36" s="36" t="s">
        <v>13</v>
      </c>
      <c r="E36" s="4">
        <f t="shared" si="1"/>
        <v>0</v>
      </c>
      <c r="F36" s="4"/>
      <c r="G36" s="5"/>
      <c r="H36" s="5"/>
      <c r="I36" s="5"/>
      <c r="J36" s="4"/>
      <c r="K36" s="4"/>
      <c r="L36" s="4"/>
    </row>
    <row r="37" spans="1:12" ht="43.5" hidden="1" customHeight="1" x14ac:dyDescent="0.3">
      <c r="A37" s="107"/>
      <c r="B37" s="128" t="s">
        <v>26</v>
      </c>
      <c r="C37" s="109"/>
      <c r="D37" s="36" t="s">
        <v>19</v>
      </c>
      <c r="E37" s="4">
        <f t="shared" si="1"/>
        <v>0</v>
      </c>
      <c r="F37" s="4"/>
      <c r="G37" s="5"/>
      <c r="H37" s="5"/>
      <c r="I37" s="5"/>
      <c r="J37" s="4"/>
      <c r="K37" s="4"/>
      <c r="L37" s="4"/>
    </row>
    <row r="38" spans="1:12" ht="40.5" hidden="1" customHeight="1" x14ac:dyDescent="0.3">
      <c r="A38" s="107"/>
      <c r="B38" s="128"/>
      <c r="C38" s="109"/>
      <c r="D38" s="36" t="s">
        <v>13</v>
      </c>
      <c r="E38" s="4">
        <f t="shared" si="1"/>
        <v>0</v>
      </c>
      <c r="F38" s="4"/>
      <c r="G38" s="5"/>
      <c r="H38" s="5"/>
      <c r="I38" s="5"/>
      <c r="J38" s="4"/>
      <c r="K38" s="4"/>
      <c r="L38" s="4"/>
    </row>
    <row r="39" spans="1:12" ht="37.5" hidden="1" customHeight="1" x14ac:dyDescent="0.3">
      <c r="A39" s="107"/>
      <c r="B39" s="128" t="s">
        <v>27</v>
      </c>
      <c r="C39" s="109"/>
      <c r="D39" s="36" t="s">
        <v>19</v>
      </c>
      <c r="E39" s="4">
        <f t="shared" si="1"/>
        <v>0</v>
      </c>
      <c r="F39" s="4"/>
      <c r="G39" s="5"/>
      <c r="H39" s="29"/>
      <c r="I39" s="5"/>
      <c r="J39" s="4"/>
      <c r="K39" s="4"/>
      <c r="L39" s="4"/>
    </row>
    <row r="40" spans="1:12" ht="37.5" hidden="1" customHeight="1" x14ac:dyDescent="0.3">
      <c r="A40" s="107"/>
      <c r="B40" s="128"/>
      <c r="C40" s="109"/>
      <c r="D40" s="36" t="s">
        <v>13</v>
      </c>
      <c r="E40" s="4">
        <f t="shared" si="1"/>
        <v>0</v>
      </c>
      <c r="F40" s="4"/>
      <c r="G40" s="5"/>
      <c r="H40" s="5"/>
      <c r="I40" s="5"/>
      <c r="J40" s="4"/>
      <c r="K40" s="4"/>
      <c r="L40" s="4"/>
    </row>
    <row r="41" spans="1:12" ht="37.5" hidden="1" customHeight="1" x14ac:dyDescent="0.3">
      <c r="A41" s="107"/>
      <c r="B41" s="128" t="s">
        <v>28</v>
      </c>
      <c r="C41" s="109"/>
      <c r="D41" s="36" t="s">
        <v>19</v>
      </c>
      <c r="E41" s="4">
        <f t="shared" si="1"/>
        <v>0</v>
      </c>
      <c r="F41" s="4"/>
      <c r="G41" s="5"/>
      <c r="H41" s="5"/>
      <c r="I41" s="5"/>
      <c r="J41" s="4"/>
      <c r="K41" s="4"/>
      <c r="L41" s="4"/>
    </row>
    <row r="42" spans="1:12" ht="37.5" hidden="1" customHeight="1" x14ac:dyDescent="0.3">
      <c r="A42" s="107"/>
      <c r="B42" s="128"/>
      <c r="C42" s="109"/>
      <c r="D42" s="36" t="s">
        <v>13</v>
      </c>
      <c r="E42" s="4">
        <f t="shared" si="1"/>
        <v>0</v>
      </c>
      <c r="F42" s="4"/>
      <c r="G42" s="5"/>
      <c r="H42" s="5"/>
      <c r="I42" s="5"/>
      <c r="J42" s="4"/>
      <c r="K42" s="4"/>
      <c r="L42" s="4"/>
    </row>
    <row r="43" spans="1:12" ht="37.5" hidden="1" customHeight="1" x14ac:dyDescent="0.3">
      <c r="A43" s="107"/>
      <c r="B43" s="128" t="s">
        <v>29</v>
      </c>
      <c r="C43" s="109"/>
      <c r="D43" s="36" t="s">
        <v>19</v>
      </c>
      <c r="E43" s="4">
        <f t="shared" si="1"/>
        <v>0</v>
      </c>
      <c r="F43" s="4"/>
      <c r="G43" s="5"/>
      <c r="H43" s="5"/>
      <c r="I43" s="5"/>
      <c r="J43" s="4"/>
      <c r="K43" s="4"/>
      <c r="L43" s="4"/>
    </row>
    <row r="44" spans="1:12" ht="37.5" hidden="1" customHeight="1" x14ac:dyDescent="0.3">
      <c r="A44" s="107"/>
      <c r="B44" s="128"/>
      <c r="C44" s="109"/>
      <c r="D44" s="36" t="s">
        <v>13</v>
      </c>
      <c r="E44" s="4">
        <f t="shared" si="1"/>
        <v>0</v>
      </c>
      <c r="F44" s="4"/>
      <c r="G44" s="5"/>
      <c r="H44" s="5"/>
      <c r="I44" s="5"/>
      <c r="J44" s="4"/>
      <c r="K44" s="4"/>
      <c r="L44" s="4"/>
    </row>
    <row r="45" spans="1:12" ht="37.5" hidden="1" customHeight="1" x14ac:dyDescent="0.3">
      <c r="A45" s="107"/>
      <c r="B45" s="128" t="s">
        <v>30</v>
      </c>
      <c r="C45" s="109"/>
      <c r="D45" s="36" t="s">
        <v>19</v>
      </c>
      <c r="E45" s="4">
        <f t="shared" si="1"/>
        <v>0</v>
      </c>
      <c r="F45" s="4"/>
      <c r="G45" s="5"/>
      <c r="H45" s="5"/>
      <c r="I45" s="5"/>
      <c r="J45" s="4"/>
      <c r="K45" s="4"/>
      <c r="L45" s="4"/>
    </row>
    <row r="46" spans="1:12" ht="37.5" hidden="1" customHeight="1" x14ac:dyDescent="0.3">
      <c r="A46" s="107"/>
      <c r="B46" s="128"/>
      <c r="C46" s="109"/>
      <c r="D46" s="36" t="s">
        <v>13</v>
      </c>
      <c r="E46" s="4">
        <f t="shared" si="1"/>
        <v>0</v>
      </c>
      <c r="F46" s="4"/>
      <c r="G46" s="5"/>
      <c r="H46" s="5"/>
      <c r="I46" s="5"/>
      <c r="J46" s="4"/>
      <c r="K46" s="4"/>
      <c r="L46" s="4"/>
    </row>
    <row r="47" spans="1:12" ht="37.5" hidden="1" customHeight="1" x14ac:dyDescent="0.3">
      <c r="A47" s="107"/>
      <c r="B47" s="128" t="s">
        <v>31</v>
      </c>
      <c r="C47" s="109"/>
      <c r="D47" s="36" t="s">
        <v>19</v>
      </c>
      <c r="E47" s="4">
        <f t="shared" si="1"/>
        <v>0</v>
      </c>
      <c r="F47" s="4"/>
      <c r="G47" s="5"/>
      <c r="H47" s="5"/>
      <c r="I47" s="5"/>
      <c r="J47" s="4"/>
      <c r="K47" s="4"/>
      <c r="L47" s="4"/>
    </row>
    <row r="48" spans="1:12" ht="37.5" hidden="1" customHeight="1" x14ac:dyDescent="0.3">
      <c r="A48" s="107"/>
      <c r="B48" s="128"/>
      <c r="C48" s="109"/>
      <c r="D48" s="36" t="s">
        <v>13</v>
      </c>
      <c r="E48" s="4">
        <f t="shared" si="1"/>
        <v>0</v>
      </c>
      <c r="F48" s="4"/>
      <c r="G48" s="5"/>
      <c r="H48" s="5"/>
      <c r="I48" s="5"/>
      <c r="J48" s="4"/>
      <c r="K48" s="4"/>
      <c r="L48" s="4"/>
    </row>
    <row r="49" spans="1:12" ht="37.5" hidden="1" customHeight="1" x14ac:dyDescent="0.3">
      <c r="A49" s="107"/>
      <c r="B49" s="128" t="s">
        <v>32</v>
      </c>
      <c r="C49" s="109"/>
      <c r="D49" s="36" t="s">
        <v>19</v>
      </c>
      <c r="E49" s="4">
        <f t="shared" si="1"/>
        <v>0</v>
      </c>
      <c r="F49" s="4"/>
      <c r="G49" s="5"/>
      <c r="H49" s="5"/>
      <c r="I49" s="5"/>
      <c r="J49" s="4"/>
      <c r="K49" s="4"/>
      <c r="L49" s="4"/>
    </row>
    <row r="50" spans="1:12" ht="37.5" hidden="1" customHeight="1" x14ac:dyDescent="0.3">
      <c r="A50" s="107"/>
      <c r="B50" s="128"/>
      <c r="C50" s="109"/>
      <c r="D50" s="36" t="s">
        <v>13</v>
      </c>
      <c r="E50" s="4">
        <f t="shared" si="1"/>
        <v>0</v>
      </c>
      <c r="F50" s="4"/>
      <c r="G50" s="5"/>
      <c r="H50" s="5"/>
      <c r="I50" s="5"/>
      <c r="J50" s="4"/>
      <c r="K50" s="4"/>
      <c r="L50" s="4"/>
    </row>
    <row r="51" spans="1:12" ht="37.5" hidden="1" customHeight="1" x14ac:dyDescent="0.3">
      <c r="A51" s="107"/>
      <c r="B51" s="128" t="s">
        <v>33</v>
      </c>
      <c r="C51" s="109"/>
      <c r="D51" s="36" t="s">
        <v>19</v>
      </c>
      <c r="E51" s="4">
        <f t="shared" si="1"/>
        <v>0</v>
      </c>
      <c r="F51" s="4"/>
      <c r="G51" s="5"/>
      <c r="H51" s="5"/>
      <c r="I51" s="5"/>
      <c r="J51" s="4"/>
      <c r="K51" s="4"/>
      <c r="L51" s="4"/>
    </row>
    <row r="52" spans="1:12" ht="37.5" hidden="1" customHeight="1" x14ac:dyDescent="0.3">
      <c r="A52" s="107"/>
      <c r="B52" s="128"/>
      <c r="C52" s="109"/>
      <c r="D52" s="36" t="s">
        <v>13</v>
      </c>
      <c r="E52" s="4">
        <f t="shared" si="1"/>
        <v>0</v>
      </c>
      <c r="F52" s="4"/>
      <c r="G52" s="5"/>
      <c r="H52" s="5"/>
      <c r="I52" s="5"/>
      <c r="J52" s="4"/>
      <c r="K52" s="4"/>
      <c r="L52" s="4"/>
    </row>
    <row r="53" spans="1:12" ht="37.5" customHeight="1" x14ac:dyDescent="0.25">
      <c r="A53" s="107"/>
      <c r="B53" s="126" t="s">
        <v>34</v>
      </c>
      <c r="C53" s="109"/>
      <c r="D53" s="36" t="s">
        <v>19</v>
      </c>
      <c r="E53" s="4">
        <f t="shared" si="1"/>
        <v>19375.830000000002</v>
      </c>
      <c r="F53" s="4"/>
      <c r="G53" s="5"/>
      <c r="H53" s="5">
        <v>19375.830000000002</v>
      </c>
      <c r="I53" s="5"/>
      <c r="J53" s="4"/>
      <c r="K53" s="4"/>
      <c r="L53" s="4"/>
    </row>
    <row r="54" spans="1:12" ht="37.5" customHeight="1" x14ac:dyDescent="0.25">
      <c r="A54" s="107"/>
      <c r="B54" s="127"/>
      <c r="C54" s="109"/>
      <c r="D54" s="36" t="s">
        <v>13</v>
      </c>
      <c r="E54" s="4">
        <f t="shared" si="1"/>
        <v>3943.25</v>
      </c>
      <c r="F54" s="4"/>
      <c r="G54" s="5"/>
      <c r="H54" s="5">
        <f>1140.65+2802.6</f>
        <v>3943.25</v>
      </c>
      <c r="I54" s="5"/>
      <c r="J54" s="4"/>
      <c r="K54" s="4"/>
      <c r="L54" s="4"/>
    </row>
    <row r="55" spans="1:12" ht="37.5" customHeight="1" x14ac:dyDescent="0.25">
      <c r="A55" s="107"/>
      <c r="B55" s="128" t="s">
        <v>97</v>
      </c>
      <c r="C55" s="109"/>
      <c r="D55" s="36" t="s">
        <v>19</v>
      </c>
      <c r="E55" s="4">
        <f t="shared" si="1"/>
        <v>40949.769999999997</v>
      </c>
      <c r="F55" s="4"/>
      <c r="G55" s="5"/>
      <c r="H55" s="5">
        <v>40949.769999999997</v>
      </c>
      <c r="I55" s="5"/>
      <c r="J55" s="4"/>
      <c r="K55" s="4"/>
      <c r="L55" s="4"/>
    </row>
    <row r="56" spans="1:12" ht="37.5" customHeight="1" x14ac:dyDescent="0.25">
      <c r="A56" s="107"/>
      <c r="B56" s="128"/>
      <c r="C56" s="109"/>
      <c r="D56" s="36" t="s">
        <v>13</v>
      </c>
      <c r="E56" s="4">
        <f t="shared" si="1"/>
        <v>2155.25</v>
      </c>
      <c r="F56" s="4"/>
      <c r="G56" s="5"/>
      <c r="H56" s="5">
        <v>2155.25</v>
      </c>
      <c r="I56" s="5"/>
      <c r="J56" s="4"/>
      <c r="K56" s="4"/>
      <c r="L56" s="4"/>
    </row>
    <row r="57" spans="1:12" ht="37.5" hidden="1" customHeight="1" x14ac:dyDescent="0.3">
      <c r="A57" s="107"/>
      <c r="B57" s="128" t="s">
        <v>89</v>
      </c>
      <c r="C57" s="109"/>
      <c r="D57" s="36" t="s">
        <v>19</v>
      </c>
      <c r="E57" s="4">
        <f t="shared" si="1"/>
        <v>0</v>
      </c>
      <c r="F57" s="4"/>
      <c r="G57" s="5"/>
      <c r="H57" s="5"/>
      <c r="I57" s="5"/>
      <c r="J57" s="4"/>
      <c r="K57" s="4"/>
      <c r="L57" s="4"/>
    </row>
    <row r="58" spans="1:12" ht="37.5" hidden="1" customHeight="1" x14ac:dyDescent="0.3">
      <c r="A58" s="107"/>
      <c r="B58" s="128"/>
      <c r="C58" s="109"/>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15" customHeight="1" x14ac:dyDescent="0.25">
      <c r="A61" s="35" t="s">
        <v>52</v>
      </c>
      <c r="B61" s="34" t="s">
        <v>68</v>
      </c>
      <c r="C61" s="32" t="s">
        <v>108</v>
      </c>
      <c r="D61" s="36" t="s">
        <v>13</v>
      </c>
      <c r="E61" s="4">
        <f t="shared" si="1"/>
        <v>260.39999999999998</v>
      </c>
      <c r="F61" s="5"/>
      <c r="G61" s="5"/>
      <c r="H61" s="5">
        <v>260.39999999999998</v>
      </c>
      <c r="I61" s="5"/>
      <c r="J61" s="4"/>
      <c r="K61" s="4"/>
      <c r="L61" s="4"/>
    </row>
    <row r="62" spans="1:12" ht="34.9" hidden="1" customHeight="1" x14ac:dyDescent="0.3">
      <c r="A62" s="107" t="s">
        <v>67</v>
      </c>
      <c r="B62" s="124" t="s">
        <v>100</v>
      </c>
      <c r="C62" s="108" t="s">
        <v>64</v>
      </c>
      <c r="D62" s="36" t="s">
        <v>5</v>
      </c>
      <c r="E62" s="4">
        <f t="shared" si="1"/>
        <v>0</v>
      </c>
      <c r="F62" s="5"/>
      <c r="G62" s="5"/>
      <c r="H62" s="5"/>
      <c r="I62" s="5"/>
      <c r="J62" s="4"/>
      <c r="K62" s="4"/>
      <c r="L62" s="4"/>
    </row>
    <row r="63" spans="1:12" ht="29.45" hidden="1" customHeight="1" x14ac:dyDescent="0.3">
      <c r="A63" s="107"/>
      <c r="B63" s="124"/>
      <c r="C63" s="108"/>
      <c r="D63" s="36" t="s">
        <v>13</v>
      </c>
      <c r="E63" s="4">
        <f t="shared" si="1"/>
        <v>0</v>
      </c>
      <c r="F63" s="5"/>
      <c r="G63" s="5"/>
      <c r="H63" s="5"/>
      <c r="I63" s="5"/>
      <c r="J63" s="4"/>
      <c r="K63" s="4"/>
      <c r="L63" s="4"/>
    </row>
    <row r="64" spans="1:12" ht="30" hidden="1" customHeight="1" x14ac:dyDescent="0.3">
      <c r="A64" s="107"/>
      <c r="B64" s="124"/>
      <c r="C64" s="108"/>
      <c r="D64" s="36" t="s">
        <v>65</v>
      </c>
      <c r="E64" s="4">
        <f t="shared" si="1"/>
        <v>0</v>
      </c>
      <c r="F64" s="5"/>
      <c r="G64" s="5"/>
      <c r="H64" s="5"/>
      <c r="I64" s="5"/>
      <c r="J64" s="4"/>
      <c r="K64" s="4"/>
      <c r="L64" s="4"/>
    </row>
    <row r="65" spans="1:12" ht="94.5" customHeight="1" x14ac:dyDescent="0.25">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107" t="s">
        <v>90</v>
      </c>
      <c r="B67" s="124" t="s">
        <v>102</v>
      </c>
      <c r="C67" s="108"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107"/>
      <c r="B68" s="124"/>
      <c r="C68" s="108"/>
      <c r="D68" s="36" t="s">
        <v>13</v>
      </c>
      <c r="E68" s="4">
        <f t="shared" si="1"/>
        <v>0</v>
      </c>
      <c r="F68" s="5"/>
      <c r="G68" s="5"/>
      <c r="H68" s="5"/>
      <c r="I68" s="5"/>
      <c r="J68" s="4"/>
      <c r="K68" s="4"/>
      <c r="L68" s="4"/>
    </row>
    <row r="69" spans="1:12" ht="34.15" hidden="1" customHeight="1" x14ac:dyDescent="0.3">
      <c r="A69" s="107"/>
      <c r="B69" s="124"/>
      <c r="C69" s="108"/>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25">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25">
      <c r="A75" s="35" t="s">
        <v>67</v>
      </c>
      <c r="B75" s="34" t="s">
        <v>98</v>
      </c>
      <c r="C75" s="32" t="s">
        <v>108</v>
      </c>
      <c r="D75" s="36" t="s">
        <v>13</v>
      </c>
      <c r="E75" s="4">
        <f t="shared" si="1"/>
        <v>159.9</v>
      </c>
      <c r="F75" s="5"/>
      <c r="G75" s="5"/>
      <c r="H75" s="5">
        <v>159.9</v>
      </c>
      <c r="I75" s="5"/>
      <c r="J75" s="4"/>
      <c r="K75" s="4"/>
      <c r="L75" s="4"/>
    </row>
    <row r="76" spans="1:12" ht="32.450000000000003" customHeight="1" x14ac:dyDescent="0.25">
      <c r="A76" s="107" t="s">
        <v>71</v>
      </c>
      <c r="B76" s="124" t="s">
        <v>131</v>
      </c>
      <c r="C76" s="108"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25">
      <c r="A77" s="107"/>
      <c r="B77" s="124"/>
      <c r="C77" s="108"/>
      <c r="D77" s="36" t="s">
        <v>19</v>
      </c>
      <c r="E77" s="4">
        <f t="shared" si="13"/>
        <v>115988.8</v>
      </c>
      <c r="F77" s="5"/>
      <c r="G77" s="5"/>
      <c r="H77" s="5"/>
      <c r="I77" s="5">
        <v>57994.400000000001</v>
      </c>
      <c r="J77" s="4">
        <v>57994.400000000001</v>
      </c>
      <c r="K77" s="4"/>
      <c r="L77" s="4"/>
    </row>
    <row r="78" spans="1:12" ht="31.15" customHeight="1" x14ac:dyDescent="0.25">
      <c r="A78" s="107"/>
      <c r="B78" s="124"/>
      <c r="C78" s="108"/>
      <c r="D78" s="36" t="s">
        <v>13</v>
      </c>
      <c r="E78" s="4">
        <f t="shared" si="13"/>
        <v>6104.8</v>
      </c>
      <c r="F78" s="5"/>
      <c r="G78" s="5"/>
      <c r="H78" s="5"/>
      <c r="I78" s="5">
        <v>3052.4</v>
      </c>
      <c r="J78" s="4">
        <v>3052.4</v>
      </c>
      <c r="K78" s="4"/>
      <c r="L78" s="4"/>
    </row>
    <row r="79" spans="1:12" ht="67.150000000000006" customHeight="1" x14ac:dyDescent="0.25">
      <c r="A79" s="41" t="s">
        <v>72</v>
      </c>
      <c r="B79" s="42" t="s">
        <v>130</v>
      </c>
      <c r="C79" s="43" t="s">
        <v>108</v>
      </c>
      <c r="D79" s="44" t="s">
        <v>121</v>
      </c>
      <c r="E79" s="4">
        <f t="shared" si="13"/>
        <v>30000</v>
      </c>
      <c r="F79" s="5"/>
      <c r="G79" s="5"/>
      <c r="H79" s="5">
        <v>30000</v>
      </c>
      <c r="I79" s="5"/>
      <c r="J79" s="4"/>
      <c r="K79" s="4"/>
      <c r="L79" s="4"/>
    </row>
    <row r="80" spans="1:12" ht="30.6" customHeight="1" x14ac:dyDescent="0.25">
      <c r="A80" s="112" t="s">
        <v>36</v>
      </c>
      <c r="B80" s="115" t="s">
        <v>133</v>
      </c>
      <c r="C80" s="118"/>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15" customHeight="1" x14ac:dyDescent="0.25">
      <c r="A81" s="113"/>
      <c r="B81" s="116"/>
      <c r="C81" s="119"/>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25">
      <c r="A82" s="114"/>
      <c r="B82" s="117"/>
      <c r="C82" s="119"/>
      <c r="D82" s="44" t="s">
        <v>121</v>
      </c>
      <c r="E82" s="4">
        <f t="shared" si="13"/>
        <v>10000</v>
      </c>
      <c r="F82" s="5"/>
      <c r="G82" s="5"/>
      <c r="H82" s="5">
        <f>H92</f>
        <v>10000</v>
      </c>
      <c r="I82" s="5">
        <f t="shared" ref="I82:L82" si="19">I92</f>
        <v>0</v>
      </c>
      <c r="J82" s="5">
        <f t="shared" si="19"/>
        <v>0</v>
      </c>
      <c r="K82" s="5">
        <f t="shared" si="19"/>
        <v>0</v>
      </c>
      <c r="L82" s="5">
        <f t="shared" si="19"/>
        <v>0</v>
      </c>
    </row>
    <row r="83" spans="1:12" ht="97.9" customHeight="1" x14ac:dyDescent="0.25">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25">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25">
      <c r="A85" s="45" t="s">
        <v>117</v>
      </c>
      <c r="B85" s="42" t="s">
        <v>119</v>
      </c>
      <c r="C85" s="43" t="s">
        <v>120</v>
      </c>
      <c r="D85" s="42" t="s">
        <v>13</v>
      </c>
      <c r="E85" s="4">
        <f t="shared" si="13"/>
        <v>9037</v>
      </c>
      <c r="F85" s="4"/>
      <c r="G85" s="4"/>
      <c r="H85" s="4">
        <v>2179.6999999999998</v>
      </c>
      <c r="I85" s="4">
        <v>1959.3</v>
      </c>
      <c r="J85" s="4">
        <v>1959.3</v>
      </c>
      <c r="K85" s="4">
        <v>1959.3</v>
      </c>
      <c r="L85" s="4">
        <v>979.4</v>
      </c>
    </row>
    <row r="86" spans="1:12" ht="71.45" customHeight="1" x14ac:dyDescent="0.25">
      <c r="A86" s="33" t="s">
        <v>39</v>
      </c>
      <c r="B86" s="34" t="s">
        <v>56</v>
      </c>
      <c r="C86" s="32" t="s">
        <v>123</v>
      </c>
      <c r="D86" s="34" t="s">
        <v>13</v>
      </c>
      <c r="E86" s="4">
        <f t="shared" si="13"/>
        <v>21709.300000000003</v>
      </c>
      <c r="F86" s="4"/>
      <c r="G86" s="4"/>
      <c r="H86" s="4">
        <v>4320.5</v>
      </c>
      <c r="I86" s="4">
        <v>4347.2</v>
      </c>
      <c r="J86" s="4">
        <v>4347.2</v>
      </c>
      <c r="K86" s="4">
        <v>4347.2</v>
      </c>
      <c r="L86" s="4">
        <v>4347.2</v>
      </c>
    </row>
    <row r="87" spans="1:12" ht="80.45" customHeight="1" x14ac:dyDescent="0.25">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25">
      <c r="A88" s="33" t="s">
        <v>44</v>
      </c>
      <c r="B88" s="34" t="s">
        <v>78</v>
      </c>
      <c r="C88" s="32" t="s">
        <v>123</v>
      </c>
      <c r="D88" s="34" t="s">
        <v>13</v>
      </c>
      <c r="E88" s="4">
        <f t="shared" si="13"/>
        <v>7389.2</v>
      </c>
      <c r="F88" s="4"/>
      <c r="G88" s="4"/>
      <c r="H88" s="4">
        <f>2982.5+4406.7</f>
        <v>7389.2</v>
      </c>
      <c r="I88" s="4"/>
      <c r="J88" s="4"/>
      <c r="K88" s="4"/>
      <c r="L88" s="4"/>
    </row>
    <row r="89" spans="1:12" ht="16.149999999999999" hidden="1" customHeight="1" x14ac:dyDescent="0.3">
      <c r="A89" s="33" t="s">
        <v>107</v>
      </c>
      <c r="B89" s="34" t="s">
        <v>88</v>
      </c>
      <c r="C89" s="32" t="s">
        <v>40</v>
      </c>
      <c r="D89" s="34" t="s">
        <v>13</v>
      </c>
      <c r="E89" s="4">
        <f t="shared" si="13"/>
        <v>0</v>
      </c>
      <c r="F89" s="4"/>
      <c r="G89" s="4"/>
      <c r="H89" s="4"/>
      <c r="I89" s="4"/>
      <c r="J89" s="4"/>
      <c r="K89" s="4"/>
      <c r="L89" s="4"/>
    </row>
    <row r="90" spans="1:12" ht="76.150000000000006" customHeight="1" x14ac:dyDescent="0.25">
      <c r="A90" s="33" t="s">
        <v>87</v>
      </c>
      <c r="B90" s="38" t="s">
        <v>135</v>
      </c>
      <c r="C90" s="32" t="s">
        <v>123</v>
      </c>
      <c r="D90" s="34" t="s">
        <v>13</v>
      </c>
      <c r="E90" s="4">
        <f t="shared" si="13"/>
        <v>4875</v>
      </c>
      <c r="F90" s="4"/>
      <c r="G90" s="4"/>
      <c r="H90" s="4">
        <v>4875</v>
      </c>
      <c r="I90" s="4"/>
      <c r="J90" s="4"/>
      <c r="K90" s="4"/>
      <c r="L90" s="4"/>
    </row>
    <row r="91" spans="1:12" ht="82.15" customHeight="1" x14ac:dyDescent="0.25">
      <c r="A91" s="33" t="s">
        <v>95</v>
      </c>
      <c r="B91" s="38" t="s">
        <v>136</v>
      </c>
      <c r="C91" s="32" t="s">
        <v>123</v>
      </c>
      <c r="D91" s="34" t="s">
        <v>13</v>
      </c>
      <c r="E91" s="4">
        <f t="shared" si="13"/>
        <v>304</v>
      </c>
      <c r="F91" s="4"/>
      <c r="G91" s="4"/>
      <c r="H91" s="4">
        <v>304</v>
      </c>
      <c r="I91" s="4"/>
      <c r="J91" s="4"/>
      <c r="K91" s="4"/>
      <c r="L91" s="4"/>
    </row>
    <row r="92" spans="1:12" ht="82.15" customHeight="1" x14ac:dyDescent="0.25">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25">
      <c r="A93" s="107"/>
      <c r="B93" s="107" t="s">
        <v>42</v>
      </c>
      <c r="C93" s="129"/>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25">
      <c r="A94" s="107"/>
      <c r="B94" s="107"/>
      <c r="C94" s="129"/>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25">
      <c r="A95" s="107"/>
      <c r="B95" s="107"/>
      <c r="C95" s="129"/>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25">
      <c r="A96" s="107"/>
      <c r="B96" s="107"/>
      <c r="C96" s="129"/>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25">
      <c r="A97" s="107"/>
      <c r="B97" s="107" t="s">
        <v>43</v>
      </c>
      <c r="C97" s="129"/>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25">
      <c r="A98" s="107"/>
      <c r="B98" s="107"/>
      <c r="C98" s="129"/>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25">
      <c r="A99" s="107"/>
      <c r="B99" s="107"/>
      <c r="C99" s="129"/>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25">
      <c r="A100" s="107"/>
      <c r="B100" s="107"/>
      <c r="C100" s="129"/>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25">
      <c r="A101" s="112"/>
      <c r="B101" s="118" t="s">
        <v>46</v>
      </c>
      <c r="C101" s="121"/>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25">
      <c r="A102" s="113"/>
      <c r="B102" s="119"/>
      <c r="C102" s="122"/>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25">
      <c r="A103" s="114"/>
      <c r="B103" s="120"/>
      <c r="C103" s="123"/>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25">
      <c r="A104" s="107"/>
      <c r="B104" s="108" t="s">
        <v>47</v>
      </c>
      <c r="C104" s="109"/>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25">
      <c r="A105" s="107"/>
      <c r="B105" s="125"/>
      <c r="C105" s="109"/>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25">
      <c r="A106" s="107"/>
      <c r="B106" s="108" t="s">
        <v>48</v>
      </c>
      <c r="C106" s="109"/>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25">
      <c r="A107" s="107"/>
      <c r="B107" s="108"/>
      <c r="C107" s="109"/>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25">
      <c r="A108" s="107"/>
      <c r="B108" s="108"/>
      <c r="C108" s="109"/>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25">
      <c r="A109" s="107"/>
      <c r="B109" s="108"/>
      <c r="C109" s="109"/>
      <c r="D109" s="44" t="s">
        <v>65</v>
      </c>
      <c r="E109" s="4">
        <f t="shared" si="13"/>
        <v>30000</v>
      </c>
      <c r="F109" s="5"/>
      <c r="G109" s="5"/>
      <c r="H109" s="5">
        <f>H79</f>
        <v>30000</v>
      </c>
      <c r="I109" s="5">
        <f t="shared" ref="I109:L109" si="41">I79</f>
        <v>0</v>
      </c>
      <c r="J109" s="5">
        <f t="shared" si="41"/>
        <v>0</v>
      </c>
      <c r="K109" s="5">
        <f t="shared" si="41"/>
        <v>0</v>
      </c>
      <c r="L109" s="5">
        <f t="shared" si="41"/>
        <v>0</v>
      </c>
    </row>
    <row r="110" spans="1:12" ht="16.899999999999999" x14ac:dyDescent="0.3">
      <c r="A110" s="6"/>
      <c r="B110" s="6"/>
      <c r="C110" s="7"/>
      <c r="D110" s="8"/>
      <c r="E110" s="13"/>
      <c r="F110" s="9"/>
      <c r="G110" s="9"/>
      <c r="H110" s="9"/>
      <c r="I110" s="9"/>
    </row>
    <row r="111" spans="1:12" x14ac:dyDescent="0.25">
      <c r="A111" s="10" t="s">
        <v>109</v>
      </c>
    </row>
    <row r="112" spans="1:12" x14ac:dyDescent="0.25">
      <c r="A112" s="1" t="s">
        <v>110</v>
      </c>
    </row>
    <row r="113" spans="1:6" x14ac:dyDescent="0.25">
      <c r="A113" s="1" t="s">
        <v>111</v>
      </c>
    </row>
    <row r="115" spans="1:6" ht="16.899999999999999"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40625" defaultRowHeight="16.5" x14ac:dyDescent="0.25"/>
  <cols>
    <col min="1" max="1" width="20.28515625" style="1" customWidth="1"/>
    <col min="2" max="2" width="44.28515625" style="1" customWidth="1"/>
    <col min="3" max="3" width="20" style="1" hidden="1" customWidth="1"/>
    <col min="4" max="4" width="33.140625" style="1" customWidth="1"/>
    <col min="5" max="5" width="14.5703125" style="1" hidden="1" customWidth="1"/>
    <col min="6" max="6" width="13.85546875" style="1" hidden="1" customWidth="1"/>
    <col min="7" max="7" width="22.42578125" style="1" customWidth="1"/>
    <col min="8" max="8" width="13.28515625" style="1" hidden="1" customWidth="1"/>
    <col min="9" max="9" width="13" style="1" hidden="1" customWidth="1"/>
    <col min="10" max="10" width="14.140625" style="1" customWidth="1"/>
    <col min="11" max="11" width="14" style="1" customWidth="1"/>
    <col min="12" max="12" width="0" style="1" hidden="1" customWidth="1"/>
    <col min="13" max="16384" width="9.140625" style="1"/>
  </cols>
  <sheetData>
    <row r="1" spans="1:12" ht="15" customHeight="1" x14ac:dyDescent="0.3">
      <c r="G1" s="110"/>
      <c r="H1" s="110"/>
      <c r="I1" s="110"/>
    </row>
    <row r="2" spans="1:12" ht="18.75" customHeight="1" x14ac:dyDescent="0.25">
      <c r="A2" s="111" t="s">
        <v>85</v>
      </c>
      <c r="B2" s="111"/>
      <c r="C2" s="111"/>
      <c r="D2" s="111"/>
      <c r="E2" s="111"/>
      <c r="F2" s="111"/>
      <c r="G2" s="111"/>
      <c r="H2" s="111"/>
      <c r="I2" s="111"/>
      <c r="J2" s="111"/>
      <c r="K2" s="111"/>
    </row>
    <row r="3" spans="1:12" ht="28.15" customHeight="1" x14ac:dyDescent="0.3"/>
    <row r="4" spans="1:12" ht="45" customHeight="1" x14ac:dyDescent="0.25">
      <c r="A4" s="109" t="s">
        <v>0</v>
      </c>
      <c r="B4" s="109" t="s">
        <v>1</v>
      </c>
      <c r="C4" s="109" t="s">
        <v>2</v>
      </c>
      <c r="D4" s="109" t="s">
        <v>3</v>
      </c>
      <c r="E4" s="132" t="s">
        <v>86</v>
      </c>
      <c r="F4" s="133"/>
      <c r="G4" s="133"/>
      <c r="H4" s="133"/>
      <c r="I4" s="133"/>
      <c r="J4" s="133"/>
      <c r="K4" s="133"/>
    </row>
    <row r="5" spans="1:12" ht="22.5" customHeight="1" x14ac:dyDescent="0.25">
      <c r="A5" s="109"/>
      <c r="B5" s="109"/>
      <c r="C5" s="109"/>
      <c r="D5" s="109"/>
      <c r="E5" s="109" t="s">
        <v>5</v>
      </c>
      <c r="F5" s="134" t="s">
        <v>84</v>
      </c>
      <c r="G5" s="135"/>
      <c r="H5" s="135"/>
      <c r="I5" s="136"/>
      <c r="J5" s="131" t="s">
        <v>79</v>
      </c>
      <c r="K5" s="131"/>
    </row>
    <row r="6" spans="1:12" ht="25.5" customHeight="1" x14ac:dyDescent="0.25">
      <c r="A6" s="109"/>
      <c r="B6" s="109"/>
      <c r="C6" s="109"/>
      <c r="D6" s="109"/>
      <c r="E6" s="130"/>
      <c r="F6" s="132"/>
      <c r="G6" s="133"/>
      <c r="H6" s="133"/>
      <c r="I6" s="137"/>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25">
      <c r="A8" s="141" t="s">
        <v>9</v>
      </c>
      <c r="B8" s="141"/>
      <c r="C8" s="141"/>
      <c r="D8" s="141"/>
      <c r="E8" s="141"/>
      <c r="F8" s="141"/>
      <c r="G8" s="141"/>
      <c r="H8" s="141"/>
      <c r="I8" s="141"/>
      <c r="J8" s="24"/>
      <c r="K8" s="24"/>
      <c r="L8" s="24"/>
    </row>
    <row r="9" spans="1:12" ht="77.25" customHeight="1" x14ac:dyDescent="0.25">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25">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25">
      <c r="A11" s="141" t="s">
        <v>15</v>
      </c>
      <c r="B11" s="141"/>
      <c r="C11" s="141"/>
      <c r="D11" s="141"/>
      <c r="E11" s="141"/>
      <c r="F11" s="141"/>
      <c r="G11" s="141"/>
      <c r="H11" s="141"/>
      <c r="I11" s="141"/>
      <c r="J11" s="27"/>
      <c r="K11" s="28"/>
      <c r="L11" s="24"/>
    </row>
    <row r="12" spans="1:12" s="10" customFormat="1" ht="21.75" customHeight="1" x14ac:dyDescent="0.25">
      <c r="A12" s="142" t="s">
        <v>16</v>
      </c>
      <c r="B12" s="115" t="s">
        <v>73</v>
      </c>
      <c r="C12" s="121"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25">
      <c r="A13" s="143"/>
      <c r="B13" s="116"/>
      <c r="C13" s="122"/>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25">
      <c r="A14" s="143"/>
      <c r="B14" s="116"/>
      <c r="C14" s="122"/>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25">
      <c r="A15" s="143"/>
      <c r="B15" s="116"/>
      <c r="C15" s="122"/>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25">
      <c r="A16" s="142" t="s">
        <v>45</v>
      </c>
      <c r="B16" s="145" t="s">
        <v>58</v>
      </c>
      <c r="C16" s="122"/>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25">
      <c r="A17" s="143"/>
      <c r="B17" s="146"/>
      <c r="C17" s="122"/>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25">
      <c r="A18" s="144"/>
      <c r="B18" s="147"/>
      <c r="C18" s="122"/>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25">
      <c r="A19" s="125"/>
      <c r="B19" s="115" t="s">
        <v>18</v>
      </c>
      <c r="C19" s="122"/>
      <c r="D19" s="19" t="s">
        <v>19</v>
      </c>
      <c r="E19" s="4">
        <f t="shared" si="1"/>
        <v>14187.8</v>
      </c>
      <c r="F19" s="4"/>
      <c r="G19" s="4"/>
      <c r="H19" s="4">
        <v>14187.8</v>
      </c>
      <c r="I19" s="4"/>
      <c r="J19" s="28"/>
      <c r="K19" s="28"/>
      <c r="L19" s="25"/>
    </row>
    <row r="20" spans="1:12" s="10" customFormat="1" x14ac:dyDescent="0.25">
      <c r="A20" s="125"/>
      <c r="B20" s="117"/>
      <c r="C20" s="122"/>
      <c r="D20" s="19" t="s">
        <v>13</v>
      </c>
      <c r="E20" s="4">
        <f t="shared" si="1"/>
        <v>746.8</v>
      </c>
      <c r="F20" s="4"/>
      <c r="G20" s="4"/>
      <c r="H20" s="4">
        <v>746.8</v>
      </c>
      <c r="I20" s="4"/>
      <c r="J20" s="28"/>
      <c r="K20" s="28"/>
      <c r="L20" s="25"/>
    </row>
    <row r="21" spans="1:12" s="10" customFormat="1" ht="36.75" customHeight="1" x14ac:dyDescent="0.25">
      <c r="A21" s="125"/>
      <c r="B21" s="124" t="s">
        <v>20</v>
      </c>
      <c r="C21" s="122"/>
      <c r="D21" s="19" t="s">
        <v>19</v>
      </c>
      <c r="E21" s="4">
        <f t="shared" si="1"/>
        <v>4643</v>
      </c>
      <c r="F21" s="4"/>
      <c r="G21" s="4">
        <v>4643</v>
      </c>
      <c r="H21" s="4"/>
      <c r="I21" s="4"/>
      <c r="J21" s="28"/>
      <c r="K21" s="28"/>
      <c r="L21" s="25"/>
    </row>
    <row r="22" spans="1:12" s="10" customFormat="1" ht="37.5" customHeight="1" x14ac:dyDescent="0.25">
      <c r="A22" s="125"/>
      <c r="B22" s="124"/>
      <c r="C22" s="122"/>
      <c r="D22" s="19" t="s">
        <v>13</v>
      </c>
      <c r="E22" s="4">
        <f t="shared" si="1"/>
        <v>244.4</v>
      </c>
      <c r="F22" s="4"/>
      <c r="G22" s="4">
        <v>244.4</v>
      </c>
      <c r="H22" s="4"/>
      <c r="I22" s="4"/>
      <c r="J22" s="28"/>
      <c r="K22" s="28"/>
      <c r="L22" s="25"/>
    </row>
    <row r="23" spans="1:12" s="10" customFormat="1" ht="37.5" customHeight="1" x14ac:dyDescent="0.25">
      <c r="A23" s="125"/>
      <c r="B23" s="124" t="s">
        <v>21</v>
      </c>
      <c r="C23" s="122"/>
      <c r="D23" s="19" t="s">
        <v>19</v>
      </c>
      <c r="E23" s="4">
        <f t="shared" si="1"/>
        <v>18120.89</v>
      </c>
      <c r="F23" s="4">
        <v>18120.89</v>
      </c>
      <c r="G23" s="4"/>
      <c r="H23" s="4"/>
      <c r="I23" s="4"/>
      <c r="J23" s="28"/>
      <c r="K23" s="28"/>
      <c r="L23" s="25"/>
    </row>
    <row r="24" spans="1:12" s="10" customFormat="1" ht="37.5" customHeight="1" x14ac:dyDescent="0.25">
      <c r="A24" s="125"/>
      <c r="B24" s="124"/>
      <c r="C24" s="122"/>
      <c r="D24" s="19" t="s">
        <v>13</v>
      </c>
      <c r="E24" s="4">
        <f t="shared" si="1"/>
        <v>953.74</v>
      </c>
      <c r="F24" s="4">
        <v>953.74</v>
      </c>
      <c r="G24" s="4"/>
      <c r="H24" s="4"/>
      <c r="I24" s="4"/>
      <c r="J24" s="28"/>
      <c r="K24" s="28"/>
      <c r="L24" s="25"/>
    </row>
    <row r="25" spans="1:12" s="10" customFormat="1" ht="37.5" customHeight="1" x14ac:dyDescent="0.25">
      <c r="A25" s="125"/>
      <c r="B25" s="124" t="s">
        <v>22</v>
      </c>
      <c r="C25" s="122"/>
      <c r="D25" s="19" t="s">
        <v>19</v>
      </c>
      <c r="E25" s="4">
        <f t="shared" si="1"/>
        <v>30028.15</v>
      </c>
      <c r="F25" s="4">
        <v>30028.15</v>
      </c>
      <c r="G25" s="4"/>
      <c r="H25" s="4"/>
      <c r="I25" s="4"/>
      <c r="J25" s="28"/>
      <c r="K25" s="28"/>
      <c r="L25" s="25"/>
    </row>
    <row r="26" spans="1:12" s="10" customFormat="1" ht="37.5" customHeight="1" x14ac:dyDescent="0.25">
      <c r="A26" s="125"/>
      <c r="B26" s="124"/>
      <c r="C26" s="122"/>
      <c r="D26" s="19" t="s">
        <v>13</v>
      </c>
      <c r="E26" s="4">
        <f t="shared" si="1"/>
        <v>1580.43</v>
      </c>
      <c r="F26" s="4">
        <v>1580.43</v>
      </c>
      <c r="G26" s="4"/>
      <c r="H26" s="4"/>
      <c r="I26" s="4"/>
      <c r="J26" s="28"/>
      <c r="K26" s="28"/>
      <c r="L26" s="25"/>
    </row>
    <row r="27" spans="1:12" s="10" customFormat="1" ht="37.5" customHeight="1" x14ac:dyDescent="0.25">
      <c r="A27" s="125"/>
      <c r="B27" s="124" t="s">
        <v>24</v>
      </c>
      <c r="C27" s="122"/>
      <c r="D27" s="19" t="s">
        <v>19</v>
      </c>
      <c r="E27" s="4">
        <f t="shared" si="1"/>
        <v>10882.78</v>
      </c>
      <c r="F27" s="4">
        <v>10882.78</v>
      </c>
      <c r="G27" s="4"/>
      <c r="H27" s="4"/>
      <c r="I27" s="4"/>
      <c r="J27" s="28"/>
      <c r="K27" s="28"/>
      <c r="L27" s="25"/>
    </row>
    <row r="28" spans="1:12" s="10" customFormat="1" ht="37.5" customHeight="1" x14ac:dyDescent="0.25">
      <c r="A28" s="125"/>
      <c r="B28" s="124"/>
      <c r="C28" s="122"/>
      <c r="D28" s="19" t="s">
        <v>13</v>
      </c>
      <c r="E28" s="4">
        <f t="shared" si="1"/>
        <v>572.78</v>
      </c>
      <c r="F28" s="4">
        <v>572.78</v>
      </c>
      <c r="G28" s="4"/>
      <c r="H28" s="4"/>
      <c r="I28" s="4"/>
      <c r="J28" s="28"/>
      <c r="K28" s="28"/>
      <c r="L28" s="25"/>
    </row>
    <row r="29" spans="1:12" ht="39.75" customHeight="1" x14ac:dyDescent="0.25">
      <c r="A29" s="107"/>
      <c r="B29" s="128" t="s">
        <v>59</v>
      </c>
      <c r="C29" s="122"/>
      <c r="D29" s="17" t="s">
        <v>19</v>
      </c>
      <c r="E29" s="4">
        <f t="shared" si="1"/>
        <v>15341.8</v>
      </c>
      <c r="F29" s="4"/>
      <c r="G29" s="5"/>
      <c r="H29" s="5">
        <v>15341.8</v>
      </c>
      <c r="I29" s="5"/>
      <c r="J29" s="27"/>
      <c r="K29" s="27"/>
      <c r="L29" s="24"/>
    </row>
    <row r="30" spans="1:12" ht="40.5" customHeight="1" x14ac:dyDescent="0.25">
      <c r="A30" s="107"/>
      <c r="B30" s="128"/>
      <c r="C30" s="122"/>
      <c r="D30" s="17" t="s">
        <v>13</v>
      </c>
      <c r="E30" s="4">
        <f t="shared" si="1"/>
        <v>807.5</v>
      </c>
      <c r="F30" s="4"/>
      <c r="G30" s="5"/>
      <c r="H30" s="5">
        <v>807.5</v>
      </c>
      <c r="I30" s="5"/>
      <c r="J30" s="27"/>
      <c r="K30" s="27"/>
      <c r="L30" s="24"/>
    </row>
    <row r="31" spans="1:12" ht="39" customHeight="1" x14ac:dyDescent="0.25">
      <c r="A31" s="107"/>
      <c r="B31" s="128" t="s">
        <v>60</v>
      </c>
      <c r="C31" s="122"/>
      <c r="D31" s="17" t="s">
        <v>19</v>
      </c>
      <c r="E31" s="4">
        <f t="shared" si="1"/>
        <v>22079.200000000001</v>
      </c>
      <c r="F31" s="4"/>
      <c r="G31" s="5"/>
      <c r="H31" s="5"/>
      <c r="I31" s="5">
        <v>22079.200000000001</v>
      </c>
      <c r="J31" s="27"/>
      <c r="K31" s="27"/>
      <c r="L31" s="24"/>
    </row>
    <row r="32" spans="1:12" ht="42.75" customHeight="1" x14ac:dyDescent="0.25">
      <c r="A32" s="107"/>
      <c r="B32" s="128" t="s">
        <v>23</v>
      </c>
      <c r="C32" s="122"/>
      <c r="D32" s="17" t="s">
        <v>13</v>
      </c>
      <c r="E32" s="4">
        <f t="shared" si="1"/>
        <v>1162.0999999999999</v>
      </c>
      <c r="F32" s="4"/>
      <c r="G32" s="5"/>
      <c r="H32" s="5"/>
      <c r="I32" s="5">
        <v>1162.0999999999999</v>
      </c>
      <c r="J32" s="27"/>
      <c r="K32" s="27"/>
      <c r="L32" s="24"/>
    </row>
    <row r="33" spans="1:12" ht="31.5" customHeight="1" x14ac:dyDescent="0.25">
      <c r="A33" s="107"/>
      <c r="B33" s="128" t="s">
        <v>61</v>
      </c>
      <c r="C33" s="122"/>
      <c r="D33" s="17" t="s">
        <v>19</v>
      </c>
      <c r="E33" s="4">
        <f t="shared" si="1"/>
        <v>16992.099999999999</v>
      </c>
      <c r="F33" s="4"/>
      <c r="G33" s="5"/>
      <c r="H33" s="5"/>
      <c r="I33" s="5">
        <v>16992.099999999999</v>
      </c>
      <c r="J33" s="27"/>
      <c r="K33" s="27"/>
      <c r="L33" s="24"/>
    </row>
    <row r="34" spans="1:12" ht="36.75" customHeight="1" x14ac:dyDescent="0.25">
      <c r="A34" s="107"/>
      <c r="B34" s="128"/>
      <c r="C34" s="122"/>
      <c r="D34" s="17" t="s">
        <v>13</v>
      </c>
      <c r="E34" s="4">
        <f t="shared" si="1"/>
        <v>894.3</v>
      </c>
      <c r="F34" s="4"/>
      <c r="G34" s="5"/>
      <c r="H34" s="5"/>
      <c r="I34" s="5">
        <v>894.3</v>
      </c>
      <c r="J34" s="27"/>
      <c r="K34" s="27"/>
      <c r="L34" s="24"/>
    </row>
    <row r="35" spans="1:12" ht="39.75" hidden="1" customHeight="1" x14ac:dyDescent="0.3">
      <c r="A35" s="107"/>
      <c r="B35" s="128" t="s">
        <v>25</v>
      </c>
      <c r="C35" s="122"/>
      <c r="D35" s="17" t="s">
        <v>19</v>
      </c>
      <c r="E35" s="4">
        <f t="shared" si="1"/>
        <v>0</v>
      </c>
      <c r="F35" s="4"/>
      <c r="G35" s="5"/>
      <c r="H35" s="5"/>
      <c r="I35" s="5"/>
      <c r="J35" s="27"/>
      <c r="K35" s="27"/>
      <c r="L35" s="24"/>
    </row>
    <row r="36" spans="1:12" ht="35.25" hidden="1" customHeight="1" x14ac:dyDescent="0.3">
      <c r="A36" s="107"/>
      <c r="B36" s="128"/>
      <c r="C36" s="122"/>
      <c r="D36" s="17" t="s">
        <v>13</v>
      </c>
      <c r="E36" s="4">
        <f t="shared" si="1"/>
        <v>0</v>
      </c>
      <c r="F36" s="4"/>
      <c r="G36" s="5"/>
      <c r="H36" s="5"/>
      <c r="I36" s="5"/>
      <c r="J36" s="27"/>
      <c r="K36" s="27"/>
      <c r="L36" s="24"/>
    </row>
    <row r="37" spans="1:12" ht="43.5" hidden="1" customHeight="1" x14ac:dyDescent="0.3">
      <c r="A37" s="107"/>
      <c r="B37" s="128" t="s">
        <v>26</v>
      </c>
      <c r="C37" s="122"/>
      <c r="D37" s="17" t="s">
        <v>19</v>
      </c>
      <c r="E37" s="4">
        <f t="shared" si="1"/>
        <v>0</v>
      </c>
      <c r="F37" s="4"/>
      <c r="G37" s="5"/>
      <c r="H37" s="5"/>
      <c r="I37" s="5"/>
      <c r="J37" s="27"/>
      <c r="K37" s="27"/>
      <c r="L37" s="24"/>
    </row>
    <row r="38" spans="1:12" ht="40.5" hidden="1" customHeight="1" x14ac:dyDescent="0.3">
      <c r="A38" s="107"/>
      <c r="B38" s="128"/>
      <c r="C38" s="122"/>
      <c r="D38" s="17" t="s">
        <v>13</v>
      </c>
      <c r="E38" s="4">
        <f t="shared" si="1"/>
        <v>0</v>
      </c>
      <c r="F38" s="4"/>
      <c r="G38" s="5"/>
      <c r="H38" s="5"/>
      <c r="I38" s="5"/>
      <c r="J38" s="27"/>
      <c r="K38" s="27"/>
      <c r="L38" s="24"/>
    </row>
    <row r="39" spans="1:12" ht="37.5" customHeight="1" x14ac:dyDescent="0.25">
      <c r="A39" s="107"/>
      <c r="B39" s="128" t="s">
        <v>27</v>
      </c>
      <c r="C39" s="122"/>
      <c r="D39" s="17" t="s">
        <v>19</v>
      </c>
      <c r="E39" s="4">
        <f t="shared" si="1"/>
        <v>3364.8</v>
      </c>
      <c r="F39" s="4"/>
      <c r="G39" s="5"/>
      <c r="H39" s="14">
        <v>3364.8</v>
      </c>
      <c r="I39" s="5"/>
      <c r="J39" s="27"/>
      <c r="K39" s="27"/>
      <c r="L39" s="24"/>
    </row>
    <row r="40" spans="1:12" ht="37.5" customHeight="1" x14ac:dyDescent="0.25">
      <c r="A40" s="107"/>
      <c r="B40" s="128"/>
      <c r="C40" s="122"/>
      <c r="D40" s="17" t="s">
        <v>13</v>
      </c>
      <c r="E40" s="4">
        <f t="shared" si="1"/>
        <v>177.1</v>
      </c>
      <c r="F40" s="4"/>
      <c r="G40" s="5"/>
      <c r="H40" s="5">
        <v>177.1</v>
      </c>
      <c r="I40" s="5"/>
      <c r="J40" s="27"/>
      <c r="K40" s="27"/>
      <c r="L40" s="24"/>
    </row>
    <row r="41" spans="1:12" ht="37.5" customHeight="1" x14ac:dyDescent="0.25">
      <c r="A41" s="107"/>
      <c r="B41" s="128" t="s">
        <v>28</v>
      </c>
      <c r="C41" s="122"/>
      <c r="D41" s="17" t="s">
        <v>19</v>
      </c>
      <c r="E41" s="4">
        <f t="shared" si="1"/>
        <v>4250.8999999999996</v>
      </c>
      <c r="F41" s="4"/>
      <c r="G41" s="5"/>
      <c r="H41" s="5">
        <v>4250.8999999999996</v>
      </c>
      <c r="I41" s="5"/>
      <c r="J41" s="27"/>
      <c r="K41" s="27"/>
      <c r="L41" s="24"/>
    </row>
    <row r="42" spans="1:12" ht="37.5" customHeight="1" x14ac:dyDescent="0.25">
      <c r="A42" s="107"/>
      <c r="B42" s="128"/>
      <c r="C42" s="122"/>
      <c r="D42" s="17" t="s">
        <v>13</v>
      </c>
      <c r="E42" s="4">
        <f t="shared" si="1"/>
        <v>223.7</v>
      </c>
      <c r="F42" s="4"/>
      <c r="G42" s="5"/>
      <c r="H42" s="5">
        <v>223.7</v>
      </c>
      <c r="I42" s="5"/>
      <c r="J42" s="27"/>
      <c r="K42" s="27"/>
      <c r="L42" s="24"/>
    </row>
    <row r="43" spans="1:12" ht="37.5" hidden="1" customHeight="1" x14ac:dyDescent="0.3">
      <c r="A43" s="107"/>
      <c r="B43" s="128" t="s">
        <v>29</v>
      </c>
      <c r="C43" s="122"/>
      <c r="D43" s="17" t="s">
        <v>19</v>
      </c>
      <c r="E43" s="4">
        <f t="shared" si="1"/>
        <v>0</v>
      </c>
      <c r="F43" s="4"/>
      <c r="G43" s="5"/>
      <c r="H43" s="5"/>
      <c r="I43" s="5"/>
      <c r="J43" s="27"/>
      <c r="K43" s="27"/>
      <c r="L43" s="24"/>
    </row>
    <row r="44" spans="1:12" ht="37.5" hidden="1" customHeight="1" x14ac:dyDescent="0.3">
      <c r="A44" s="107"/>
      <c r="B44" s="128"/>
      <c r="C44" s="122"/>
      <c r="D44" s="17" t="s">
        <v>13</v>
      </c>
      <c r="E44" s="4">
        <f t="shared" si="1"/>
        <v>0</v>
      </c>
      <c r="F44" s="4"/>
      <c r="G44" s="5"/>
      <c r="H44" s="5"/>
      <c r="I44" s="5"/>
      <c r="J44" s="27"/>
      <c r="K44" s="27"/>
      <c r="L44" s="24"/>
    </row>
    <row r="45" spans="1:12" ht="37.5" customHeight="1" x14ac:dyDescent="0.25">
      <c r="A45" s="107"/>
      <c r="B45" s="128" t="s">
        <v>30</v>
      </c>
      <c r="C45" s="122"/>
      <c r="D45" s="17" t="s">
        <v>19</v>
      </c>
      <c r="E45" s="4">
        <f t="shared" si="1"/>
        <v>11045.9</v>
      </c>
      <c r="F45" s="4"/>
      <c r="G45" s="5"/>
      <c r="H45" s="5"/>
      <c r="I45" s="5">
        <v>11045.9</v>
      </c>
      <c r="J45" s="27"/>
      <c r="K45" s="27"/>
      <c r="L45" s="24"/>
    </row>
    <row r="46" spans="1:12" ht="37.5" customHeight="1" x14ac:dyDescent="0.25">
      <c r="A46" s="107"/>
      <c r="B46" s="128"/>
      <c r="C46" s="122"/>
      <c r="D46" s="17" t="s">
        <v>13</v>
      </c>
      <c r="E46" s="4">
        <f t="shared" si="1"/>
        <v>581.4</v>
      </c>
      <c r="F46" s="4"/>
      <c r="G46" s="5"/>
      <c r="H46" s="5"/>
      <c r="I46" s="5">
        <v>581.4</v>
      </c>
      <c r="J46" s="27"/>
      <c r="K46" s="27"/>
      <c r="L46" s="24"/>
    </row>
    <row r="47" spans="1:12" ht="37.5" customHeight="1" x14ac:dyDescent="0.25">
      <c r="A47" s="107"/>
      <c r="B47" s="128" t="s">
        <v>31</v>
      </c>
      <c r="C47" s="122"/>
      <c r="D47" s="17" t="s">
        <v>19</v>
      </c>
      <c r="E47" s="4">
        <f t="shared" si="1"/>
        <v>11769.36</v>
      </c>
      <c r="F47" s="4">
        <v>4007.06</v>
      </c>
      <c r="G47" s="5"/>
      <c r="H47" s="5"/>
      <c r="I47" s="5">
        <v>7762.3</v>
      </c>
      <c r="J47" s="27"/>
      <c r="K47" s="27"/>
      <c r="L47" s="24"/>
    </row>
    <row r="48" spans="1:12" ht="37.5" customHeight="1" x14ac:dyDescent="0.25">
      <c r="A48" s="107"/>
      <c r="B48" s="128"/>
      <c r="C48" s="122"/>
      <c r="D48" s="17" t="s">
        <v>13</v>
      </c>
      <c r="E48" s="4">
        <f t="shared" si="1"/>
        <v>619.4</v>
      </c>
      <c r="F48" s="4">
        <v>210.9</v>
      </c>
      <c r="G48" s="5"/>
      <c r="H48" s="5"/>
      <c r="I48" s="5">
        <v>408.5</v>
      </c>
      <c r="J48" s="27"/>
      <c r="K48" s="27"/>
      <c r="L48" s="24"/>
    </row>
    <row r="49" spans="1:12" ht="37.5" hidden="1" customHeight="1" x14ac:dyDescent="0.3">
      <c r="A49" s="107"/>
      <c r="B49" s="128" t="s">
        <v>32</v>
      </c>
      <c r="C49" s="122"/>
      <c r="D49" s="17" t="s">
        <v>19</v>
      </c>
      <c r="E49" s="4">
        <f t="shared" si="1"/>
        <v>0</v>
      </c>
      <c r="F49" s="4"/>
      <c r="G49" s="5"/>
      <c r="H49" s="5"/>
      <c r="I49" s="5"/>
      <c r="J49" s="27"/>
      <c r="K49" s="27"/>
      <c r="L49" s="24"/>
    </row>
    <row r="50" spans="1:12" ht="37.5" hidden="1" customHeight="1" x14ac:dyDescent="0.3">
      <c r="A50" s="107"/>
      <c r="B50" s="128"/>
      <c r="C50" s="122"/>
      <c r="D50" s="17" t="s">
        <v>13</v>
      </c>
      <c r="E50" s="4">
        <f t="shared" si="1"/>
        <v>0</v>
      </c>
      <c r="F50" s="4"/>
      <c r="G50" s="5"/>
      <c r="H50" s="5"/>
      <c r="I50" s="5"/>
      <c r="J50" s="27"/>
      <c r="K50" s="27"/>
      <c r="L50" s="24"/>
    </row>
    <row r="51" spans="1:12" ht="37.5" customHeight="1" x14ac:dyDescent="0.25">
      <c r="A51" s="107"/>
      <c r="B51" s="128" t="s">
        <v>33</v>
      </c>
      <c r="C51" s="122"/>
      <c r="D51" s="17" t="s">
        <v>19</v>
      </c>
      <c r="E51" s="4">
        <f t="shared" si="1"/>
        <v>62195.040000000001</v>
      </c>
      <c r="F51" s="4">
        <v>20354.04</v>
      </c>
      <c r="G51" s="5">
        <v>19264.599999999999</v>
      </c>
      <c r="H51" s="5">
        <v>22576.400000000001</v>
      </c>
      <c r="I51" s="5"/>
      <c r="J51" s="27"/>
      <c r="K51" s="27"/>
      <c r="L51" s="24"/>
    </row>
    <row r="52" spans="1:12" ht="37.5" customHeight="1" x14ac:dyDescent="0.25">
      <c r="A52" s="107"/>
      <c r="B52" s="128"/>
      <c r="C52" s="122"/>
      <c r="D52" s="17" t="s">
        <v>13</v>
      </c>
      <c r="E52" s="4">
        <f t="shared" si="1"/>
        <v>3273.37</v>
      </c>
      <c r="F52" s="4">
        <v>1071.27</v>
      </c>
      <c r="G52" s="5">
        <v>1013.9</v>
      </c>
      <c r="H52" s="5">
        <v>1188.2</v>
      </c>
      <c r="I52" s="5"/>
      <c r="J52" s="27"/>
      <c r="K52" s="27"/>
      <c r="L52" s="24"/>
    </row>
    <row r="53" spans="1:12" ht="37.5" customHeight="1" x14ac:dyDescent="0.25">
      <c r="A53" s="107"/>
      <c r="B53" s="128" t="s">
        <v>34</v>
      </c>
      <c r="C53" s="122"/>
      <c r="D53" s="17" t="s">
        <v>19</v>
      </c>
      <c r="E53" s="4">
        <f t="shared" si="1"/>
        <v>22351.9</v>
      </c>
      <c r="F53" s="4"/>
      <c r="G53" s="5">
        <v>22351.9</v>
      </c>
      <c r="H53" s="5"/>
      <c r="I53" s="5"/>
      <c r="J53" s="27"/>
      <c r="K53" s="27"/>
      <c r="L53" s="24"/>
    </row>
    <row r="54" spans="1:12" ht="37.5" customHeight="1" x14ac:dyDescent="0.25">
      <c r="A54" s="107"/>
      <c r="B54" s="128"/>
      <c r="C54" s="122"/>
      <c r="D54" s="17" t="s">
        <v>13</v>
      </c>
      <c r="E54" s="4">
        <f t="shared" si="1"/>
        <v>1176.4000000000001</v>
      </c>
      <c r="F54" s="4"/>
      <c r="G54" s="5">
        <v>1176.4000000000001</v>
      </c>
      <c r="H54" s="5"/>
      <c r="I54" s="5"/>
      <c r="J54" s="27"/>
      <c r="K54" s="27"/>
      <c r="L54" s="24"/>
    </row>
    <row r="55" spans="1:12" ht="37.5" customHeight="1" x14ac:dyDescent="0.25">
      <c r="A55" s="107"/>
      <c r="B55" s="128" t="s">
        <v>35</v>
      </c>
      <c r="C55" s="122"/>
      <c r="D55" s="17" t="s">
        <v>19</v>
      </c>
      <c r="E55" s="4">
        <f t="shared" si="1"/>
        <v>25189.579999999998</v>
      </c>
      <c r="F55" s="4">
        <v>102.28</v>
      </c>
      <c r="G55" s="5">
        <v>25087.3</v>
      </c>
      <c r="H55" s="5"/>
      <c r="I55" s="5"/>
      <c r="J55" s="27"/>
      <c r="K55" s="27"/>
      <c r="L55" s="24"/>
    </row>
    <row r="56" spans="1:12" ht="37.5" customHeight="1" x14ac:dyDescent="0.25">
      <c r="A56" s="107"/>
      <c r="B56" s="128"/>
      <c r="C56" s="123"/>
      <c r="D56" s="17" t="s">
        <v>13</v>
      </c>
      <c r="E56" s="4">
        <f t="shared" si="1"/>
        <v>1325.7800000000002</v>
      </c>
      <c r="F56" s="4">
        <v>5.38</v>
      </c>
      <c r="G56" s="5">
        <v>1320.4</v>
      </c>
      <c r="H56" s="5"/>
      <c r="I56" s="5"/>
      <c r="J56" s="27"/>
      <c r="K56" s="27"/>
      <c r="L56" s="24"/>
    </row>
    <row r="57" spans="1:12" ht="53.25" customHeight="1" x14ac:dyDescent="0.25">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25">
      <c r="A58" s="15" t="s">
        <v>63</v>
      </c>
      <c r="B58" s="19" t="s">
        <v>70</v>
      </c>
      <c r="C58" s="3" t="s">
        <v>64</v>
      </c>
      <c r="D58" s="17" t="s">
        <v>13</v>
      </c>
      <c r="E58" s="4">
        <f t="shared" si="1"/>
        <v>0.1</v>
      </c>
      <c r="F58" s="5">
        <v>0.1</v>
      </c>
      <c r="G58" s="5"/>
      <c r="H58" s="5"/>
      <c r="I58" s="5"/>
      <c r="J58" s="27"/>
      <c r="K58" s="27"/>
      <c r="L58" s="24"/>
    </row>
    <row r="59" spans="1:12" ht="45" customHeight="1" x14ac:dyDescent="0.25">
      <c r="A59" s="15" t="s">
        <v>66</v>
      </c>
      <c r="B59" s="19" t="s">
        <v>68</v>
      </c>
      <c r="C59" s="3" t="s">
        <v>64</v>
      </c>
      <c r="D59" s="17" t="s">
        <v>13</v>
      </c>
      <c r="E59" s="4">
        <f t="shared" si="1"/>
        <v>187.1</v>
      </c>
      <c r="F59" s="5">
        <v>187.1</v>
      </c>
      <c r="G59" s="5"/>
      <c r="H59" s="5"/>
      <c r="I59" s="5"/>
      <c r="J59" s="27"/>
      <c r="K59" s="27"/>
      <c r="L59" s="24"/>
    </row>
    <row r="60" spans="1:12" ht="111.75" customHeight="1" x14ac:dyDescent="0.25">
      <c r="A60" s="15" t="s">
        <v>67</v>
      </c>
      <c r="B60" s="19" t="s">
        <v>74</v>
      </c>
      <c r="C60" s="3" t="s">
        <v>64</v>
      </c>
      <c r="D60" s="17" t="s">
        <v>65</v>
      </c>
      <c r="E60" s="4">
        <f t="shared" si="1"/>
        <v>47942</v>
      </c>
      <c r="F60" s="5">
        <v>47942</v>
      </c>
      <c r="G60" s="5"/>
      <c r="H60" s="5"/>
      <c r="I60" s="5"/>
      <c r="J60" s="27"/>
      <c r="K60" s="27"/>
      <c r="L60" s="24"/>
    </row>
    <row r="61" spans="1:12" ht="94.5" customHeight="1" x14ac:dyDescent="0.25">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25">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25">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25">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25">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25">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25">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25">
      <c r="A68" s="112"/>
      <c r="B68" s="112" t="s">
        <v>42</v>
      </c>
      <c r="C68" s="138"/>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25">
      <c r="A69" s="113"/>
      <c r="B69" s="113"/>
      <c r="C69" s="139"/>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25">
      <c r="A70" s="113"/>
      <c r="B70" s="113"/>
      <c r="C70" s="139"/>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25">
      <c r="A71" s="114"/>
      <c r="B71" s="114"/>
      <c r="C71" s="140"/>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25">
      <c r="A72" s="112"/>
      <c r="B72" s="112" t="s">
        <v>43</v>
      </c>
      <c r="C72" s="138"/>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25">
      <c r="A73" s="113"/>
      <c r="B73" s="113"/>
      <c r="C73" s="139"/>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25">
      <c r="A74" s="113"/>
      <c r="B74" s="113"/>
      <c r="C74" s="139"/>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25">
      <c r="A75" s="114"/>
      <c r="B75" s="114"/>
      <c r="C75" s="140"/>
      <c r="D75" s="17" t="s">
        <v>65</v>
      </c>
      <c r="E75" s="4">
        <f t="shared" si="1"/>
        <v>47942</v>
      </c>
      <c r="F75" s="5">
        <f>F15</f>
        <v>47942</v>
      </c>
      <c r="G75" s="5">
        <f>G15</f>
        <v>0</v>
      </c>
      <c r="H75" s="5">
        <f>H15</f>
        <v>0</v>
      </c>
      <c r="I75" s="5">
        <f>I15</f>
        <v>0</v>
      </c>
      <c r="J75" s="5">
        <f>J15</f>
        <v>0</v>
      </c>
      <c r="K75" s="27">
        <f t="shared" si="11"/>
        <v>0</v>
      </c>
      <c r="L75" s="24"/>
    </row>
    <row r="77" spans="1:12" x14ac:dyDescent="0.25">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4"/>
  <sheetViews>
    <sheetView tabSelected="1" view="pageBreakPreview" zoomScale="50" zoomScaleNormal="100" zoomScaleSheetLayoutView="50" workbookViewId="0">
      <pane xSplit="7" ySplit="7" topLeftCell="H58" activePane="bottomRight" state="frozen"/>
      <selection pane="topRight" activeCell="H1" sqref="H1"/>
      <selection pane="bottomLeft" activeCell="A11" sqref="A11"/>
      <selection pane="bottomRight" activeCell="C76" sqref="C76"/>
    </sheetView>
  </sheetViews>
  <sheetFormatPr defaultColWidth="9.140625" defaultRowHeight="16.5" x14ac:dyDescent="0.25"/>
  <cols>
    <col min="1" max="1" width="48" style="1" customWidth="1"/>
    <col min="2" max="2" width="14.42578125" style="1" customWidth="1"/>
    <col min="3" max="7" width="13.28515625" style="1" customWidth="1"/>
    <col min="8" max="8" width="13.7109375" style="1" customWidth="1"/>
    <col min="9" max="9" width="11" style="10" customWidth="1"/>
    <col min="10" max="10" width="13.5703125" style="1" customWidth="1"/>
    <col min="11" max="11" width="12.7109375" style="1" customWidth="1"/>
    <col min="12" max="12" width="13" style="1" customWidth="1"/>
    <col min="13" max="13" width="9.140625" style="1" customWidth="1"/>
    <col min="14" max="14" width="12.42578125" style="1" customWidth="1"/>
    <col min="15" max="15" width="9.140625" style="1" customWidth="1"/>
    <col min="16" max="16" width="13.5703125" style="1" customWidth="1"/>
    <col min="17" max="17" width="9.140625" style="1" customWidth="1"/>
    <col min="18" max="18" width="14.5703125" style="1" customWidth="1"/>
    <col min="19" max="19" width="9.140625" style="1" customWidth="1"/>
    <col min="20" max="20" width="13.28515625" style="1" customWidth="1"/>
    <col min="21" max="21" width="9.140625" style="1" customWidth="1"/>
    <col min="22" max="22" width="13" style="1" customWidth="1"/>
    <col min="23" max="23" width="9.140625" style="1" customWidth="1"/>
    <col min="24" max="24" width="13.85546875" style="1" customWidth="1"/>
    <col min="25" max="25" width="9.140625" style="1" customWidth="1"/>
    <col min="26" max="26" width="13.28515625" style="1" customWidth="1"/>
    <col min="27" max="27" width="9.140625" style="1" customWidth="1"/>
    <col min="28" max="28" width="13.85546875" style="1" customWidth="1"/>
    <col min="29" max="29" width="9.140625" style="1" customWidth="1"/>
    <col min="30" max="30" width="12.85546875" style="1" customWidth="1"/>
    <col min="31" max="31" width="12" style="10" customWidth="1"/>
    <col min="32" max="32" width="111.85546875" style="10" customWidth="1"/>
    <col min="33" max="16384" width="9.140625" style="1"/>
  </cols>
  <sheetData>
    <row r="1" spans="1:32" ht="18" customHeight="1" x14ac:dyDescent="0.25">
      <c r="B1" s="53"/>
      <c r="C1" s="75"/>
      <c r="D1" s="75"/>
      <c r="E1" s="75"/>
      <c r="F1" s="75"/>
      <c r="G1" s="75"/>
      <c r="H1" s="50"/>
    </row>
    <row r="2" spans="1:32" ht="82.15" customHeight="1" x14ac:dyDescent="0.25">
      <c r="A2" s="165" t="s">
        <v>197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2" ht="18.75" customHeight="1" x14ac:dyDescent="0.25">
      <c r="A3" s="49"/>
      <c r="B3" s="52"/>
      <c r="C3" s="73"/>
      <c r="D3" s="73"/>
      <c r="E3" s="73"/>
      <c r="F3" s="73"/>
      <c r="G3" s="73"/>
      <c r="H3" s="49"/>
      <c r="AF3" s="80" t="s">
        <v>190</v>
      </c>
    </row>
    <row r="4" spans="1:32" ht="63" customHeight="1" x14ac:dyDescent="0.25">
      <c r="A4" s="162" t="s">
        <v>147</v>
      </c>
      <c r="B4" s="162" t="s">
        <v>198</v>
      </c>
      <c r="C4" s="164" t="s">
        <v>199</v>
      </c>
      <c r="D4" s="164" t="s">
        <v>200</v>
      </c>
      <c r="E4" s="164" t="s">
        <v>201</v>
      </c>
      <c r="F4" s="164" t="s">
        <v>183</v>
      </c>
      <c r="G4" s="164"/>
      <c r="H4" s="164" t="s">
        <v>160</v>
      </c>
      <c r="I4" s="164"/>
      <c r="J4" s="164" t="s">
        <v>163</v>
      </c>
      <c r="K4" s="164"/>
      <c r="L4" s="164" t="s">
        <v>164</v>
      </c>
      <c r="M4" s="164"/>
      <c r="N4" s="164" t="s">
        <v>165</v>
      </c>
      <c r="O4" s="164"/>
      <c r="P4" s="164" t="s">
        <v>166</v>
      </c>
      <c r="Q4" s="164"/>
      <c r="R4" s="164" t="s">
        <v>167</v>
      </c>
      <c r="S4" s="164"/>
      <c r="T4" s="164" t="s">
        <v>168</v>
      </c>
      <c r="U4" s="164"/>
      <c r="V4" s="164" t="s">
        <v>169</v>
      </c>
      <c r="W4" s="164"/>
      <c r="X4" s="164" t="s">
        <v>170</v>
      </c>
      <c r="Y4" s="164"/>
      <c r="Z4" s="164" t="s">
        <v>171</v>
      </c>
      <c r="AA4" s="164"/>
      <c r="AB4" s="164" t="s">
        <v>172</v>
      </c>
      <c r="AC4" s="164"/>
      <c r="AD4" s="164" t="s">
        <v>173</v>
      </c>
      <c r="AE4" s="164"/>
      <c r="AF4" s="108" t="s">
        <v>182</v>
      </c>
    </row>
    <row r="5" spans="1:32" ht="56.25" x14ac:dyDescent="0.25">
      <c r="A5" s="162"/>
      <c r="B5" s="162"/>
      <c r="C5" s="164"/>
      <c r="D5" s="130"/>
      <c r="E5" s="164"/>
      <c r="F5" s="54" t="s">
        <v>184</v>
      </c>
      <c r="G5" s="54" t="s">
        <v>185</v>
      </c>
      <c r="H5" s="72" t="s">
        <v>161</v>
      </c>
      <c r="I5" s="72" t="s">
        <v>162</v>
      </c>
      <c r="J5" s="72" t="s">
        <v>161</v>
      </c>
      <c r="K5" s="72" t="s">
        <v>162</v>
      </c>
      <c r="L5" s="72" t="s">
        <v>161</v>
      </c>
      <c r="M5" s="72" t="s">
        <v>162</v>
      </c>
      <c r="N5" s="72" t="s">
        <v>161</v>
      </c>
      <c r="O5" s="72" t="s">
        <v>162</v>
      </c>
      <c r="P5" s="72" t="s">
        <v>161</v>
      </c>
      <c r="Q5" s="72" t="s">
        <v>162</v>
      </c>
      <c r="R5" s="72" t="s">
        <v>161</v>
      </c>
      <c r="S5" s="72" t="s">
        <v>162</v>
      </c>
      <c r="T5" s="72" t="s">
        <v>161</v>
      </c>
      <c r="U5" s="72" t="s">
        <v>162</v>
      </c>
      <c r="V5" s="72" t="s">
        <v>161</v>
      </c>
      <c r="W5" s="72" t="s">
        <v>162</v>
      </c>
      <c r="X5" s="72" t="s">
        <v>161</v>
      </c>
      <c r="Y5" s="72" t="s">
        <v>162</v>
      </c>
      <c r="Z5" s="72" t="s">
        <v>161</v>
      </c>
      <c r="AA5" s="72" t="s">
        <v>162</v>
      </c>
      <c r="AB5" s="72" t="s">
        <v>161</v>
      </c>
      <c r="AC5" s="72" t="s">
        <v>162</v>
      </c>
      <c r="AD5" s="72" t="s">
        <v>161</v>
      </c>
      <c r="AE5" s="72" t="s">
        <v>162</v>
      </c>
      <c r="AF5" s="108"/>
    </row>
    <row r="6" spans="1:32" ht="16.899999999999999" customHeight="1" x14ac:dyDescent="0.25">
      <c r="A6" s="162" t="s">
        <v>181</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x14ac:dyDescent="0.25">
      <c r="A7" s="154" t="s">
        <v>9</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1:32" s="47" customFormat="1" ht="54" customHeight="1" x14ac:dyDescent="0.25">
      <c r="A8" s="96" t="s">
        <v>174</v>
      </c>
      <c r="B8" s="97">
        <f>B9</f>
        <v>19411.599999999999</v>
      </c>
      <c r="C8" s="97">
        <f t="shared" ref="C8:E8" si="0">C9</f>
        <v>1903.28</v>
      </c>
      <c r="D8" s="97">
        <f t="shared" si="0"/>
        <v>1903.28</v>
      </c>
      <c r="E8" s="97">
        <f t="shared" si="0"/>
        <v>1903.28</v>
      </c>
      <c r="F8" s="97">
        <f>E8/B8%</f>
        <v>9.8048589503183674</v>
      </c>
      <c r="G8" s="97">
        <f>E8/C8%</f>
        <v>100.00000000000001</v>
      </c>
      <c r="H8" s="97">
        <f t="shared" ref="H8:AE8" si="1">H9</f>
        <v>1903.28</v>
      </c>
      <c r="I8" s="97">
        <f t="shared" si="1"/>
        <v>1903.28</v>
      </c>
      <c r="J8" s="97">
        <f t="shared" si="1"/>
        <v>1626.04</v>
      </c>
      <c r="K8" s="97">
        <f t="shared" si="1"/>
        <v>0</v>
      </c>
      <c r="L8" s="97">
        <f t="shared" si="1"/>
        <v>1463.4</v>
      </c>
      <c r="M8" s="97">
        <f t="shared" si="1"/>
        <v>0</v>
      </c>
      <c r="N8" s="97">
        <f t="shared" si="1"/>
        <v>1622.65</v>
      </c>
      <c r="O8" s="97">
        <f t="shared" si="1"/>
        <v>0</v>
      </c>
      <c r="P8" s="97">
        <f t="shared" si="1"/>
        <v>1569.54</v>
      </c>
      <c r="Q8" s="97">
        <f t="shared" si="1"/>
        <v>0</v>
      </c>
      <c r="R8" s="97">
        <f t="shared" si="1"/>
        <v>1622.66</v>
      </c>
      <c r="S8" s="97">
        <f t="shared" si="1"/>
        <v>0</v>
      </c>
      <c r="T8" s="97">
        <f t="shared" si="1"/>
        <v>1580.66</v>
      </c>
      <c r="U8" s="97">
        <f t="shared" si="1"/>
        <v>0</v>
      </c>
      <c r="V8" s="97">
        <f t="shared" si="1"/>
        <v>1632.56</v>
      </c>
      <c r="W8" s="97">
        <f t="shared" si="1"/>
        <v>0</v>
      </c>
      <c r="X8" s="97">
        <f t="shared" si="1"/>
        <v>1635.02</v>
      </c>
      <c r="Y8" s="97">
        <f t="shared" si="1"/>
        <v>0</v>
      </c>
      <c r="Z8" s="97">
        <f t="shared" si="1"/>
        <v>1569.55</v>
      </c>
      <c r="AA8" s="97">
        <f t="shared" si="1"/>
        <v>0</v>
      </c>
      <c r="AB8" s="97">
        <f t="shared" si="1"/>
        <v>1622.65</v>
      </c>
      <c r="AC8" s="97">
        <f t="shared" si="1"/>
        <v>0</v>
      </c>
      <c r="AD8" s="97">
        <f t="shared" si="1"/>
        <v>1563.59</v>
      </c>
      <c r="AE8" s="97">
        <f t="shared" si="1"/>
        <v>0</v>
      </c>
      <c r="AF8" s="157"/>
    </row>
    <row r="9" spans="1:32" s="47" customFormat="1" x14ac:dyDescent="0.25">
      <c r="A9" s="56" t="s">
        <v>5</v>
      </c>
      <c r="B9" s="61">
        <f>B10+B11+B12+B14</f>
        <v>19411.599999999999</v>
      </c>
      <c r="C9" s="61">
        <f t="shared" ref="C9:E9" si="2">C10+C11+C12+C14</f>
        <v>1903.28</v>
      </c>
      <c r="D9" s="61">
        <f t="shared" si="2"/>
        <v>1903.28</v>
      </c>
      <c r="E9" s="61">
        <f t="shared" si="2"/>
        <v>1903.28</v>
      </c>
      <c r="F9" s="71">
        <f>E9/B9%</f>
        <v>9.8048589503183674</v>
      </c>
      <c r="G9" s="71">
        <f>E9/C9%</f>
        <v>100.00000000000001</v>
      </c>
      <c r="H9" s="61">
        <f t="shared" ref="H9:AD9" si="3">H10+H11+H12+H14</f>
        <v>1903.28</v>
      </c>
      <c r="I9" s="61">
        <f t="shared" si="3"/>
        <v>1903.28</v>
      </c>
      <c r="J9" s="61">
        <f t="shared" si="3"/>
        <v>1626.04</v>
      </c>
      <c r="K9" s="61">
        <f t="shared" si="3"/>
        <v>0</v>
      </c>
      <c r="L9" s="61">
        <f t="shared" si="3"/>
        <v>1463.4</v>
      </c>
      <c r="M9" s="61">
        <f t="shared" si="3"/>
        <v>0</v>
      </c>
      <c r="N9" s="61">
        <f t="shared" si="3"/>
        <v>1622.65</v>
      </c>
      <c r="O9" s="61">
        <f t="shared" si="3"/>
        <v>0</v>
      </c>
      <c r="P9" s="61">
        <f t="shared" si="3"/>
        <v>1569.54</v>
      </c>
      <c r="Q9" s="61">
        <f t="shared" si="3"/>
        <v>0</v>
      </c>
      <c r="R9" s="61">
        <f t="shared" si="3"/>
        <v>1622.66</v>
      </c>
      <c r="S9" s="61">
        <f t="shared" si="3"/>
        <v>0</v>
      </c>
      <c r="T9" s="61">
        <f t="shared" si="3"/>
        <v>1580.66</v>
      </c>
      <c r="U9" s="61">
        <f t="shared" si="3"/>
        <v>0</v>
      </c>
      <c r="V9" s="61">
        <f t="shared" si="3"/>
        <v>1632.56</v>
      </c>
      <c r="W9" s="61">
        <f t="shared" si="3"/>
        <v>0</v>
      </c>
      <c r="X9" s="61">
        <f t="shared" si="3"/>
        <v>1635.02</v>
      </c>
      <c r="Y9" s="61">
        <f t="shared" si="3"/>
        <v>0</v>
      </c>
      <c r="Z9" s="61">
        <f t="shared" si="3"/>
        <v>1569.55</v>
      </c>
      <c r="AA9" s="61">
        <f t="shared" si="3"/>
        <v>0</v>
      </c>
      <c r="AB9" s="61">
        <f t="shared" si="3"/>
        <v>1622.65</v>
      </c>
      <c r="AC9" s="62">
        <f t="shared" si="3"/>
        <v>0</v>
      </c>
      <c r="AD9" s="61">
        <f t="shared" si="3"/>
        <v>1563.59</v>
      </c>
      <c r="AE9" s="61">
        <f t="shared" ref="AE9" si="4">AE10+AE11+AE12+AE14</f>
        <v>0</v>
      </c>
      <c r="AF9" s="160"/>
    </row>
    <row r="10" spans="1:32" s="47" customFormat="1" x14ac:dyDescent="0.25">
      <c r="A10" s="76" t="s">
        <v>138</v>
      </c>
      <c r="B10" s="48">
        <f>H10+J10+L10+N10+P10+R10+T10+V10+X10+Z10+AB10+AD10</f>
        <v>0</v>
      </c>
      <c r="C10" s="48">
        <f>H10</f>
        <v>0</v>
      </c>
      <c r="D10" s="48">
        <f>E10</f>
        <v>0</v>
      </c>
      <c r="E10" s="48">
        <f>I10+K10+M10+O10+Q10+S10+U10+W10+Y10+AA10+AC10+AE10</f>
        <v>0</v>
      </c>
      <c r="F10" s="48"/>
      <c r="G10" s="48"/>
      <c r="H10" s="4"/>
      <c r="I10" s="59"/>
      <c r="J10" s="59"/>
      <c r="K10" s="59"/>
      <c r="L10" s="59"/>
      <c r="M10" s="59"/>
      <c r="N10" s="59"/>
      <c r="O10" s="59"/>
      <c r="P10" s="59"/>
      <c r="Q10" s="59"/>
      <c r="R10" s="59"/>
      <c r="S10" s="59"/>
      <c r="T10" s="59"/>
      <c r="U10" s="59"/>
      <c r="V10" s="59"/>
      <c r="W10" s="59"/>
      <c r="X10" s="59"/>
      <c r="Y10" s="59"/>
      <c r="Z10" s="59"/>
      <c r="AA10" s="59"/>
      <c r="AB10" s="59"/>
      <c r="AC10" s="59"/>
      <c r="AD10" s="59"/>
      <c r="AE10" s="59"/>
      <c r="AF10" s="160"/>
    </row>
    <row r="11" spans="1:32" s="47" customFormat="1" ht="49.5" x14ac:dyDescent="0.25">
      <c r="A11" s="74" t="s">
        <v>49</v>
      </c>
      <c r="B11" s="48">
        <f t="shared" ref="B11:B14" si="5">H11+J11+L11+N11+P11+R11+T11+V11+X11+Z11+AB11+AD11</f>
        <v>0</v>
      </c>
      <c r="C11" s="48">
        <f t="shared" ref="C11:C14" si="6">H11</f>
        <v>0</v>
      </c>
      <c r="D11" s="48">
        <f t="shared" ref="D11:D14" si="7">E11</f>
        <v>0</v>
      </c>
      <c r="E11" s="48">
        <f t="shared" ref="E11:E14" si="8">I11+K11+M11+O11+Q11+S11+U11+W11+Y11+AA11+AC11+AE11</f>
        <v>0</v>
      </c>
      <c r="F11" s="48"/>
      <c r="G11" s="48"/>
      <c r="H11" s="4"/>
      <c r="I11" s="59"/>
      <c r="J11" s="59"/>
      <c r="K11" s="59"/>
      <c r="L11" s="59"/>
      <c r="M11" s="59"/>
      <c r="N11" s="59"/>
      <c r="O11" s="59"/>
      <c r="P11" s="59"/>
      <c r="Q11" s="59"/>
      <c r="R11" s="59"/>
      <c r="S11" s="59"/>
      <c r="T11" s="59"/>
      <c r="U11" s="59"/>
      <c r="V11" s="59"/>
      <c r="W11" s="59"/>
      <c r="X11" s="59"/>
      <c r="Y11" s="59"/>
      <c r="Z11" s="59"/>
      <c r="AA11" s="59"/>
      <c r="AB11" s="59"/>
      <c r="AC11" s="59"/>
      <c r="AD11" s="59"/>
      <c r="AE11" s="59"/>
      <c r="AF11" s="160"/>
    </row>
    <row r="12" spans="1:32" s="47" customFormat="1" x14ac:dyDescent="0.25">
      <c r="A12" s="74" t="s">
        <v>176</v>
      </c>
      <c r="B12" s="48">
        <f t="shared" si="5"/>
        <v>19411.599999999999</v>
      </c>
      <c r="C12" s="48">
        <f t="shared" si="6"/>
        <v>1903.28</v>
      </c>
      <c r="D12" s="48">
        <f t="shared" si="7"/>
        <v>1903.28</v>
      </c>
      <c r="E12" s="48">
        <f t="shared" si="8"/>
        <v>1903.28</v>
      </c>
      <c r="F12" s="48">
        <f>E12/B12%</f>
        <v>9.8048589503183674</v>
      </c>
      <c r="G12" s="48">
        <f>E12/C12%</f>
        <v>100.00000000000001</v>
      </c>
      <c r="H12" s="4">
        <v>1903.28</v>
      </c>
      <c r="I12" s="4">
        <v>1903.28</v>
      </c>
      <c r="J12" s="4">
        <v>1626.04</v>
      </c>
      <c r="K12" s="4"/>
      <c r="L12" s="4">
        <v>1463.4</v>
      </c>
      <c r="M12" s="4"/>
      <c r="N12" s="4">
        <v>1622.65</v>
      </c>
      <c r="O12" s="4"/>
      <c r="P12" s="4">
        <v>1569.54</v>
      </c>
      <c r="Q12" s="4"/>
      <c r="R12" s="4">
        <v>1622.66</v>
      </c>
      <c r="S12" s="4"/>
      <c r="T12" s="4">
        <v>1580.66</v>
      </c>
      <c r="U12" s="4"/>
      <c r="V12" s="4">
        <v>1632.56</v>
      </c>
      <c r="W12" s="4"/>
      <c r="X12" s="4">
        <v>1635.02</v>
      </c>
      <c r="Y12" s="4"/>
      <c r="Z12" s="4">
        <v>1569.55</v>
      </c>
      <c r="AA12" s="4"/>
      <c r="AB12" s="4">
        <v>1622.65</v>
      </c>
      <c r="AC12" s="4"/>
      <c r="AD12" s="4">
        <v>1563.59</v>
      </c>
      <c r="AE12" s="4"/>
      <c r="AF12" s="160"/>
    </row>
    <row r="13" spans="1:32" s="78" customFormat="1" ht="15" x14ac:dyDescent="0.25">
      <c r="A13" s="68" t="s">
        <v>175</v>
      </c>
      <c r="B13" s="70">
        <f t="shared" si="5"/>
        <v>0</v>
      </c>
      <c r="C13" s="70">
        <f t="shared" si="6"/>
        <v>0</v>
      </c>
      <c r="D13" s="70">
        <f t="shared" si="7"/>
        <v>0</v>
      </c>
      <c r="E13" s="70">
        <f t="shared" si="8"/>
        <v>0</v>
      </c>
      <c r="F13" s="70"/>
      <c r="G13" s="70"/>
      <c r="H13" s="69"/>
      <c r="I13" s="77"/>
      <c r="J13" s="77"/>
      <c r="K13" s="77"/>
      <c r="L13" s="77"/>
      <c r="M13" s="77"/>
      <c r="N13" s="77"/>
      <c r="O13" s="77"/>
      <c r="P13" s="77"/>
      <c r="Q13" s="77"/>
      <c r="R13" s="77"/>
      <c r="S13" s="77"/>
      <c r="T13" s="77"/>
      <c r="U13" s="77"/>
      <c r="V13" s="77"/>
      <c r="W13" s="77"/>
      <c r="X13" s="77"/>
      <c r="Y13" s="77"/>
      <c r="Z13" s="77"/>
      <c r="AA13" s="77"/>
      <c r="AB13" s="77"/>
      <c r="AC13" s="77"/>
      <c r="AD13" s="77"/>
      <c r="AE13" s="77"/>
      <c r="AF13" s="160"/>
    </row>
    <row r="14" spans="1:32" s="47" customFormat="1" x14ac:dyDescent="0.25">
      <c r="A14" s="74" t="s">
        <v>139</v>
      </c>
      <c r="B14" s="48">
        <f t="shared" si="5"/>
        <v>0</v>
      </c>
      <c r="C14" s="48">
        <f t="shared" si="6"/>
        <v>0</v>
      </c>
      <c r="D14" s="48">
        <f t="shared" si="7"/>
        <v>0</v>
      </c>
      <c r="E14" s="48">
        <f t="shared" si="8"/>
        <v>0</v>
      </c>
      <c r="F14" s="48"/>
      <c r="G14" s="48"/>
      <c r="H14" s="4"/>
      <c r="I14" s="59"/>
      <c r="J14" s="59"/>
      <c r="K14" s="59"/>
      <c r="L14" s="59"/>
      <c r="M14" s="59"/>
      <c r="N14" s="59"/>
      <c r="O14" s="59"/>
      <c r="P14" s="59"/>
      <c r="Q14" s="59"/>
      <c r="R14" s="59"/>
      <c r="S14" s="59"/>
      <c r="T14" s="59"/>
      <c r="U14" s="59"/>
      <c r="V14" s="59"/>
      <c r="W14" s="59"/>
      <c r="X14" s="59"/>
      <c r="Y14" s="59"/>
      <c r="Z14" s="59"/>
      <c r="AA14" s="59"/>
      <c r="AB14" s="59"/>
      <c r="AC14" s="59"/>
      <c r="AD14" s="59"/>
      <c r="AE14" s="59"/>
      <c r="AF14" s="161"/>
    </row>
    <row r="15" spans="1:32" s="60" customFormat="1" x14ac:dyDescent="0.25">
      <c r="A15" s="57" t="s">
        <v>14</v>
      </c>
      <c r="B15" s="63">
        <f t="shared" ref="B15:AD15" si="9">B9</f>
        <v>19411.599999999999</v>
      </c>
      <c r="C15" s="63">
        <f t="shared" ref="C15:E15" si="10">C9</f>
        <v>1903.28</v>
      </c>
      <c r="D15" s="63">
        <f t="shared" si="10"/>
        <v>1903.28</v>
      </c>
      <c r="E15" s="63">
        <f t="shared" si="10"/>
        <v>1903.28</v>
      </c>
      <c r="F15" s="63">
        <f t="shared" ref="F15:F16" si="11">E15/B15%</f>
        <v>9.8048589503183674</v>
      </c>
      <c r="G15" s="63">
        <f t="shared" ref="G15:G16" si="12">E15/C15%</f>
        <v>100.00000000000001</v>
      </c>
      <c r="H15" s="63">
        <f t="shared" si="9"/>
        <v>1903.28</v>
      </c>
      <c r="I15" s="63">
        <f t="shared" si="9"/>
        <v>1903.28</v>
      </c>
      <c r="J15" s="63">
        <f t="shared" si="9"/>
        <v>1626.04</v>
      </c>
      <c r="K15" s="63">
        <f t="shared" si="9"/>
        <v>0</v>
      </c>
      <c r="L15" s="63">
        <f t="shared" si="9"/>
        <v>1463.4</v>
      </c>
      <c r="M15" s="63">
        <f t="shared" si="9"/>
        <v>0</v>
      </c>
      <c r="N15" s="63">
        <f t="shared" si="9"/>
        <v>1622.65</v>
      </c>
      <c r="O15" s="63">
        <f t="shared" si="9"/>
        <v>0</v>
      </c>
      <c r="P15" s="63">
        <f t="shared" si="9"/>
        <v>1569.54</v>
      </c>
      <c r="Q15" s="63">
        <f t="shared" si="9"/>
        <v>0</v>
      </c>
      <c r="R15" s="63">
        <f t="shared" si="9"/>
        <v>1622.66</v>
      </c>
      <c r="S15" s="63">
        <f t="shared" si="9"/>
        <v>0</v>
      </c>
      <c r="T15" s="63">
        <f t="shared" si="9"/>
        <v>1580.66</v>
      </c>
      <c r="U15" s="63">
        <f t="shared" si="9"/>
        <v>0</v>
      </c>
      <c r="V15" s="63">
        <f t="shared" si="9"/>
        <v>1632.56</v>
      </c>
      <c r="W15" s="63">
        <f t="shared" si="9"/>
        <v>0</v>
      </c>
      <c r="X15" s="63">
        <f t="shared" si="9"/>
        <v>1635.02</v>
      </c>
      <c r="Y15" s="63">
        <f t="shared" si="9"/>
        <v>0</v>
      </c>
      <c r="Z15" s="63">
        <f t="shared" si="9"/>
        <v>1569.55</v>
      </c>
      <c r="AA15" s="63">
        <f t="shared" si="9"/>
        <v>0</v>
      </c>
      <c r="AB15" s="63">
        <f t="shared" si="9"/>
        <v>1622.65</v>
      </c>
      <c r="AC15" s="63">
        <f t="shared" si="9"/>
        <v>0</v>
      </c>
      <c r="AD15" s="63">
        <f t="shared" si="9"/>
        <v>1563.59</v>
      </c>
      <c r="AE15" s="63">
        <f t="shared" ref="AE15" si="13">AE9</f>
        <v>0</v>
      </c>
      <c r="AF15" s="148"/>
    </row>
    <row r="16" spans="1:32" s="47" customFormat="1" x14ac:dyDescent="0.25">
      <c r="A16" s="56" t="s">
        <v>5</v>
      </c>
      <c r="B16" s="48">
        <f t="shared" ref="B16:AD16" si="14">B15</f>
        <v>19411.599999999999</v>
      </c>
      <c r="C16" s="48">
        <f t="shared" ref="C16:E16" si="15">C15</f>
        <v>1903.28</v>
      </c>
      <c r="D16" s="48">
        <f t="shared" si="15"/>
        <v>1903.28</v>
      </c>
      <c r="E16" s="48">
        <f t="shared" si="15"/>
        <v>1903.28</v>
      </c>
      <c r="F16" s="48">
        <f t="shared" si="11"/>
        <v>9.8048589503183674</v>
      </c>
      <c r="G16" s="48">
        <f t="shared" si="12"/>
        <v>100.00000000000001</v>
      </c>
      <c r="H16" s="48">
        <f t="shared" si="14"/>
        <v>1903.28</v>
      </c>
      <c r="I16" s="48">
        <f t="shared" si="14"/>
        <v>1903.28</v>
      </c>
      <c r="J16" s="48">
        <f t="shared" si="14"/>
        <v>1626.04</v>
      </c>
      <c r="K16" s="48">
        <f t="shared" si="14"/>
        <v>0</v>
      </c>
      <c r="L16" s="48">
        <f t="shared" si="14"/>
        <v>1463.4</v>
      </c>
      <c r="M16" s="48">
        <f t="shared" si="14"/>
        <v>0</v>
      </c>
      <c r="N16" s="48">
        <f t="shared" si="14"/>
        <v>1622.65</v>
      </c>
      <c r="O16" s="48">
        <f t="shared" si="14"/>
        <v>0</v>
      </c>
      <c r="P16" s="48">
        <f t="shared" si="14"/>
        <v>1569.54</v>
      </c>
      <c r="Q16" s="48">
        <f t="shared" si="14"/>
        <v>0</v>
      </c>
      <c r="R16" s="48">
        <f t="shared" si="14"/>
        <v>1622.66</v>
      </c>
      <c r="S16" s="48">
        <f t="shared" si="14"/>
        <v>0</v>
      </c>
      <c r="T16" s="48">
        <f t="shared" si="14"/>
        <v>1580.66</v>
      </c>
      <c r="U16" s="48">
        <f t="shared" si="14"/>
        <v>0</v>
      </c>
      <c r="V16" s="48">
        <f t="shared" si="14"/>
        <v>1632.56</v>
      </c>
      <c r="W16" s="48">
        <f t="shared" si="14"/>
        <v>0</v>
      </c>
      <c r="X16" s="48">
        <f t="shared" si="14"/>
        <v>1635.02</v>
      </c>
      <c r="Y16" s="48">
        <f t="shared" si="14"/>
        <v>0</v>
      </c>
      <c r="Z16" s="48">
        <f t="shared" si="14"/>
        <v>1569.55</v>
      </c>
      <c r="AA16" s="48">
        <f t="shared" si="14"/>
        <v>0</v>
      </c>
      <c r="AB16" s="48">
        <f t="shared" si="14"/>
        <v>1622.65</v>
      </c>
      <c r="AC16" s="48">
        <f t="shared" si="14"/>
        <v>0</v>
      </c>
      <c r="AD16" s="48">
        <f t="shared" si="14"/>
        <v>1563.59</v>
      </c>
      <c r="AE16" s="48">
        <f t="shared" ref="AE16" si="16">AE15</f>
        <v>0</v>
      </c>
      <c r="AF16" s="149"/>
    </row>
    <row r="17" spans="1:32" s="47" customFormat="1" x14ac:dyDescent="0.25">
      <c r="A17" s="76" t="s">
        <v>138</v>
      </c>
      <c r="B17" s="48">
        <f t="shared" ref="B17:AD21" si="17">B10</f>
        <v>0</v>
      </c>
      <c r="C17" s="48">
        <f t="shared" ref="C17:E17" si="18">C10</f>
        <v>0</v>
      </c>
      <c r="D17" s="48">
        <f t="shared" si="18"/>
        <v>0</v>
      </c>
      <c r="E17" s="48">
        <f t="shared" si="18"/>
        <v>0</v>
      </c>
      <c r="F17" s="48"/>
      <c r="G17" s="48"/>
      <c r="H17" s="48">
        <f t="shared" si="17"/>
        <v>0</v>
      </c>
      <c r="I17" s="48">
        <f t="shared" si="17"/>
        <v>0</v>
      </c>
      <c r="J17" s="48">
        <f t="shared" si="17"/>
        <v>0</v>
      </c>
      <c r="K17" s="48">
        <f t="shared" si="17"/>
        <v>0</v>
      </c>
      <c r="L17" s="48">
        <f t="shared" si="17"/>
        <v>0</v>
      </c>
      <c r="M17" s="48">
        <f t="shared" si="17"/>
        <v>0</v>
      </c>
      <c r="N17" s="48">
        <f t="shared" si="17"/>
        <v>0</v>
      </c>
      <c r="O17" s="48">
        <f t="shared" si="17"/>
        <v>0</v>
      </c>
      <c r="P17" s="48">
        <f t="shared" si="17"/>
        <v>0</v>
      </c>
      <c r="Q17" s="48">
        <f t="shared" si="17"/>
        <v>0</v>
      </c>
      <c r="R17" s="48">
        <f t="shared" si="17"/>
        <v>0</v>
      </c>
      <c r="S17" s="48">
        <f t="shared" si="17"/>
        <v>0</v>
      </c>
      <c r="T17" s="48">
        <f t="shared" si="17"/>
        <v>0</v>
      </c>
      <c r="U17" s="48">
        <f t="shared" si="17"/>
        <v>0</v>
      </c>
      <c r="V17" s="48">
        <f t="shared" si="17"/>
        <v>0</v>
      </c>
      <c r="W17" s="48">
        <f t="shared" si="17"/>
        <v>0</v>
      </c>
      <c r="X17" s="48">
        <f t="shared" si="17"/>
        <v>0</v>
      </c>
      <c r="Y17" s="48">
        <f t="shared" si="17"/>
        <v>0</v>
      </c>
      <c r="Z17" s="48">
        <f t="shared" si="17"/>
        <v>0</v>
      </c>
      <c r="AA17" s="48">
        <f t="shared" si="17"/>
        <v>0</v>
      </c>
      <c r="AB17" s="48">
        <f t="shared" si="17"/>
        <v>0</v>
      </c>
      <c r="AC17" s="48">
        <f t="shared" si="17"/>
        <v>0</v>
      </c>
      <c r="AD17" s="48">
        <f t="shared" si="17"/>
        <v>0</v>
      </c>
      <c r="AE17" s="48">
        <f t="shared" ref="AE17" si="19">AE10</f>
        <v>0</v>
      </c>
      <c r="AF17" s="149"/>
    </row>
    <row r="18" spans="1:32" s="47" customFormat="1" ht="49.5" x14ac:dyDescent="0.25">
      <c r="A18" s="74" t="s">
        <v>49</v>
      </c>
      <c r="B18" s="48">
        <f t="shared" ref="B18:U18" si="20">B11</f>
        <v>0</v>
      </c>
      <c r="C18" s="48">
        <f t="shared" ref="C18:E18" si="21">C11</f>
        <v>0</v>
      </c>
      <c r="D18" s="48">
        <f t="shared" si="21"/>
        <v>0</v>
      </c>
      <c r="E18" s="48">
        <f t="shared" si="21"/>
        <v>0</v>
      </c>
      <c r="F18" s="48"/>
      <c r="G18" s="48"/>
      <c r="H18" s="48">
        <f t="shared" si="20"/>
        <v>0</v>
      </c>
      <c r="I18" s="48">
        <f t="shared" si="20"/>
        <v>0</v>
      </c>
      <c r="J18" s="48">
        <f t="shared" si="20"/>
        <v>0</v>
      </c>
      <c r="K18" s="48">
        <f t="shared" si="20"/>
        <v>0</v>
      </c>
      <c r="L18" s="48">
        <f t="shared" si="20"/>
        <v>0</v>
      </c>
      <c r="M18" s="48">
        <f t="shared" si="20"/>
        <v>0</v>
      </c>
      <c r="N18" s="48">
        <f t="shared" si="20"/>
        <v>0</v>
      </c>
      <c r="O18" s="48">
        <f t="shared" si="20"/>
        <v>0</v>
      </c>
      <c r="P18" s="48">
        <f t="shared" si="20"/>
        <v>0</v>
      </c>
      <c r="Q18" s="48">
        <f t="shared" si="20"/>
        <v>0</v>
      </c>
      <c r="R18" s="48">
        <f t="shared" si="20"/>
        <v>0</v>
      </c>
      <c r="S18" s="48">
        <f t="shared" si="20"/>
        <v>0</v>
      </c>
      <c r="T18" s="48">
        <f t="shared" si="20"/>
        <v>0</v>
      </c>
      <c r="U18" s="48">
        <f t="shared" si="20"/>
        <v>0</v>
      </c>
      <c r="V18" s="48">
        <f t="shared" si="17"/>
        <v>0</v>
      </c>
      <c r="W18" s="48">
        <f t="shared" si="17"/>
        <v>0</v>
      </c>
      <c r="X18" s="48">
        <f t="shared" si="17"/>
        <v>0</v>
      </c>
      <c r="Y18" s="48">
        <f t="shared" si="17"/>
        <v>0</v>
      </c>
      <c r="Z18" s="48">
        <f t="shared" si="17"/>
        <v>0</v>
      </c>
      <c r="AA18" s="48">
        <f t="shared" si="17"/>
        <v>0</v>
      </c>
      <c r="AB18" s="48">
        <f t="shared" si="17"/>
        <v>0</v>
      </c>
      <c r="AC18" s="48">
        <f t="shared" si="17"/>
        <v>0</v>
      </c>
      <c r="AD18" s="48">
        <f t="shared" si="17"/>
        <v>0</v>
      </c>
      <c r="AE18" s="48">
        <f t="shared" ref="AE18" si="22">AE11</f>
        <v>0</v>
      </c>
      <c r="AF18" s="149"/>
    </row>
    <row r="19" spans="1:32" s="47" customFormat="1" x14ac:dyDescent="0.25">
      <c r="A19" s="74" t="s">
        <v>176</v>
      </c>
      <c r="B19" s="48">
        <f t="shared" si="17"/>
        <v>19411.599999999999</v>
      </c>
      <c r="C19" s="48">
        <f t="shared" ref="C19:E19" si="23">C12</f>
        <v>1903.28</v>
      </c>
      <c r="D19" s="48">
        <f t="shared" si="23"/>
        <v>1903.28</v>
      </c>
      <c r="E19" s="48">
        <f t="shared" si="23"/>
        <v>1903.28</v>
      </c>
      <c r="F19" s="48">
        <f>E19/B19%</f>
        <v>9.8048589503183674</v>
      </c>
      <c r="G19" s="48">
        <f>E19/C19%</f>
        <v>100.00000000000001</v>
      </c>
      <c r="H19" s="48">
        <f t="shared" si="17"/>
        <v>1903.28</v>
      </c>
      <c r="I19" s="48">
        <f t="shared" si="17"/>
        <v>1903.28</v>
      </c>
      <c r="J19" s="48">
        <f t="shared" si="17"/>
        <v>1626.04</v>
      </c>
      <c r="K19" s="48">
        <f t="shared" si="17"/>
        <v>0</v>
      </c>
      <c r="L19" s="48">
        <f t="shared" si="17"/>
        <v>1463.4</v>
      </c>
      <c r="M19" s="48">
        <f t="shared" si="17"/>
        <v>0</v>
      </c>
      <c r="N19" s="48">
        <f t="shared" si="17"/>
        <v>1622.65</v>
      </c>
      <c r="O19" s="48">
        <f t="shared" si="17"/>
        <v>0</v>
      </c>
      <c r="P19" s="48">
        <f t="shared" si="17"/>
        <v>1569.54</v>
      </c>
      <c r="Q19" s="48">
        <f t="shared" si="17"/>
        <v>0</v>
      </c>
      <c r="R19" s="48">
        <f t="shared" si="17"/>
        <v>1622.66</v>
      </c>
      <c r="S19" s="48">
        <f t="shared" si="17"/>
        <v>0</v>
      </c>
      <c r="T19" s="48">
        <f t="shared" si="17"/>
        <v>1580.66</v>
      </c>
      <c r="U19" s="48">
        <f t="shared" si="17"/>
        <v>0</v>
      </c>
      <c r="V19" s="48">
        <f t="shared" si="17"/>
        <v>1632.56</v>
      </c>
      <c r="W19" s="48">
        <f t="shared" si="17"/>
        <v>0</v>
      </c>
      <c r="X19" s="48">
        <f t="shared" si="17"/>
        <v>1635.02</v>
      </c>
      <c r="Y19" s="48">
        <f t="shared" si="17"/>
        <v>0</v>
      </c>
      <c r="Z19" s="48">
        <f t="shared" si="17"/>
        <v>1569.55</v>
      </c>
      <c r="AA19" s="48">
        <f t="shared" si="17"/>
        <v>0</v>
      </c>
      <c r="AB19" s="48">
        <f t="shared" si="17"/>
        <v>1622.65</v>
      </c>
      <c r="AC19" s="48">
        <f t="shared" si="17"/>
        <v>0</v>
      </c>
      <c r="AD19" s="48">
        <f t="shared" si="17"/>
        <v>1563.59</v>
      </c>
      <c r="AE19" s="48">
        <f t="shared" ref="AE19" si="24">AE12</f>
        <v>0</v>
      </c>
      <c r="AF19" s="149"/>
    </row>
    <row r="20" spans="1:32" s="78" customFormat="1" ht="15" x14ac:dyDescent="0.25">
      <c r="A20" s="68" t="s">
        <v>175</v>
      </c>
      <c r="B20" s="70">
        <f t="shared" si="17"/>
        <v>0</v>
      </c>
      <c r="C20" s="70">
        <f t="shared" ref="C20:E20" si="25">C13</f>
        <v>0</v>
      </c>
      <c r="D20" s="70">
        <f t="shared" si="25"/>
        <v>0</v>
      </c>
      <c r="E20" s="70">
        <f t="shared" si="25"/>
        <v>0</v>
      </c>
      <c r="F20" s="70"/>
      <c r="G20" s="70"/>
      <c r="H20" s="69">
        <f t="shared" si="17"/>
        <v>0</v>
      </c>
      <c r="I20" s="77">
        <f t="shared" si="17"/>
        <v>0</v>
      </c>
      <c r="J20" s="77">
        <f t="shared" si="17"/>
        <v>0</v>
      </c>
      <c r="K20" s="77">
        <f t="shared" si="17"/>
        <v>0</v>
      </c>
      <c r="L20" s="77">
        <f t="shared" si="17"/>
        <v>0</v>
      </c>
      <c r="M20" s="77">
        <f t="shared" si="17"/>
        <v>0</v>
      </c>
      <c r="N20" s="77">
        <f t="shared" si="17"/>
        <v>0</v>
      </c>
      <c r="O20" s="77">
        <f t="shared" si="17"/>
        <v>0</v>
      </c>
      <c r="P20" s="77">
        <f t="shared" si="17"/>
        <v>0</v>
      </c>
      <c r="Q20" s="77">
        <f t="shared" si="17"/>
        <v>0</v>
      </c>
      <c r="R20" s="77">
        <f t="shared" si="17"/>
        <v>0</v>
      </c>
      <c r="S20" s="77">
        <f t="shared" si="17"/>
        <v>0</v>
      </c>
      <c r="T20" s="77">
        <f t="shared" si="17"/>
        <v>0</v>
      </c>
      <c r="U20" s="77">
        <f t="shared" si="17"/>
        <v>0</v>
      </c>
      <c r="V20" s="77">
        <f t="shared" si="17"/>
        <v>0</v>
      </c>
      <c r="W20" s="77">
        <f t="shared" si="17"/>
        <v>0</v>
      </c>
      <c r="X20" s="77">
        <f t="shared" si="17"/>
        <v>0</v>
      </c>
      <c r="Y20" s="77">
        <f t="shared" si="17"/>
        <v>0</v>
      </c>
      <c r="Z20" s="77">
        <f t="shared" si="17"/>
        <v>0</v>
      </c>
      <c r="AA20" s="77">
        <f t="shared" si="17"/>
        <v>0</v>
      </c>
      <c r="AB20" s="77">
        <f t="shared" si="17"/>
        <v>0</v>
      </c>
      <c r="AC20" s="77">
        <f t="shared" si="17"/>
        <v>0</v>
      </c>
      <c r="AD20" s="77">
        <f t="shared" si="17"/>
        <v>0</v>
      </c>
      <c r="AE20" s="77">
        <f t="shared" ref="AE20" si="26">AE13</f>
        <v>0</v>
      </c>
      <c r="AF20" s="149"/>
    </row>
    <row r="21" spans="1:32" s="47" customFormat="1" x14ac:dyDescent="0.25">
      <c r="A21" s="74" t="s">
        <v>139</v>
      </c>
      <c r="B21" s="48">
        <f t="shared" si="17"/>
        <v>0</v>
      </c>
      <c r="C21" s="48">
        <f t="shared" ref="C21:E21" si="27">C14</f>
        <v>0</v>
      </c>
      <c r="D21" s="48">
        <f t="shared" si="27"/>
        <v>0</v>
      </c>
      <c r="E21" s="48">
        <f t="shared" si="27"/>
        <v>0</v>
      </c>
      <c r="F21" s="48"/>
      <c r="G21" s="48"/>
      <c r="H21" s="48">
        <f t="shared" si="17"/>
        <v>0</v>
      </c>
      <c r="I21" s="48">
        <f t="shared" si="17"/>
        <v>0</v>
      </c>
      <c r="J21" s="48">
        <f t="shared" si="17"/>
        <v>0</v>
      </c>
      <c r="K21" s="48">
        <f t="shared" si="17"/>
        <v>0</v>
      </c>
      <c r="L21" s="48">
        <f t="shared" si="17"/>
        <v>0</v>
      </c>
      <c r="M21" s="48">
        <f t="shared" si="17"/>
        <v>0</v>
      </c>
      <c r="N21" s="48">
        <f t="shared" si="17"/>
        <v>0</v>
      </c>
      <c r="O21" s="48">
        <f t="shared" si="17"/>
        <v>0</v>
      </c>
      <c r="P21" s="48">
        <f t="shared" si="17"/>
        <v>0</v>
      </c>
      <c r="Q21" s="48">
        <f t="shared" si="17"/>
        <v>0</v>
      </c>
      <c r="R21" s="48">
        <f t="shared" si="17"/>
        <v>0</v>
      </c>
      <c r="S21" s="48">
        <f t="shared" si="17"/>
        <v>0</v>
      </c>
      <c r="T21" s="48">
        <f t="shared" si="17"/>
        <v>0</v>
      </c>
      <c r="U21" s="48">
        <f t="shared" si="17"/>
        <v>0</v>
      </c>
      <c r="V21" s="48">
        <f t="shared" si="17"/>
        <v>0</v>
      </c>
      <c r="W21" s="48">
        <f t="shared" si="17"/>
        <v>0</v>
      </c>
      <c r="X21" s="48">
        <f t="shared" si="17"/>
        <v>0</v>
      </c>
      <c r="Y21" s="48">
        <f t="shared" si="17"/>
        <v>0</v>
      </c>
      <c r="Z21" s="48">
        <f t="shared" si="17"/>
        <v>0</v>
      </c>
      <c r="AA21" s="48">
        <f t="shared" si="17"/>
        <v>0</v>
      </c>
      <c r="AB21" s="48">
        <f t="shared" si="17"/>
        <v>0</v>
      </c>
      <c r="AC21" s="48">
        <f t="shared" si="17"/>
        <v>0</v>
      </c>
      <c r="AD21" s="48">
        <f t="shared" si="17"/>
        <v>0</v>
      </c>
      <c r="AE21" s="48">
        <f t="shared" ref="AE21" si="28">AE14</f>
        <v>0</v>
      </c>
      <c r="AF21" s="150"/>
    </row>
    <row r="22" spans="1:32" s="60" customFormat="1" ht="93" customHeight="1" x14ac:dyDescent="0.25">
      <c r="A22" s="57" t="s">
        <v>140</v>
      </c>
      <c r="B22" s="63">
        <v>0</v>
      </c>
      <c r="C22" s="63">
        <v>0</v>
      </c>
      <c r="D22" s="63">
        <v>0</v>
      </c>
      <c r="E22" s="63">
        <v>0</v>
      </c>
      <c r="F22" s="63"/>
      <c r="G22" s="63"/>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v>0</v>
      </c>
      <c r="AC22" s="63">
        <v>0</v>
      </c>
      <c r="AD22" s="63">
        <v>0</v>
      </c>
      <c r="AE22" s="63">
        <v>0</v>
      </c>
      <c r="AF22" s="148"/>
    </row>
    <row r="23" spans="1:32" s="47" customFormat="1" x14ac:dyDescent="0.25">
      <c r="A23" s="76" t="s">
        <v>138</v>
      </c>
      <c r="B23" s="48">
        <v>0</v>
      </c>
      <c r="C23" s="48">
        <v>0</v>
      </c>
      <c r="D23" s="48">
        <v>0</v>
      </c>
      <c r="E23" s="48">
        <v>0</v>
      </c>
      <c r="F23" s="48"/>
      <c r="G23" s="48"/>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149"/>
    </row>
    <row r="24" spans="1:32" s="47" customFormat="1" ht="49.5" x14ac:dyDescent="0.25">
      <c r="A24" s="74" t="s">
        <v>49</v>
      </c>
      <c r="B24" s="48">
        <v>0</v>
      </c>
      <c r="C24" s="48">
        <v>0</v>
      </c>
      <c r="D24" s="48">
        <v>0</v>
      </c>
      <c r="E24" s="48">
        <v>0</v>
      </c>
      <c r="F24" s="48"/>
      <c r="G24" s="48"/>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149"/>
    </row>
    <row r="25" spans="1:32" s="47" customFormat="1" x14ac:dyDescent="0.25">
      <c r="A25" s="74" t="s">
        <v>176</v>
      </c>
      <c r="B25" s="48">
        <v>0</v>
      </c>
      <c r="C25" s="48">
        <v>0</v>
      </c>
      <c r="D25" s="48">
        <v>0</v>
      </c>
      <c r="E25" s="48">
        <v>0</v>
      </c>
      <c r="F25" s="48"/>
      <c r="G25" s="48"/>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149"/>
    </row>
    <row r="26" spans="1:32" s="78" customFormat="1" ht="15" x14ac:dyDescent="0.25">
      <c r="A26" s="68" t="s">
        <v>175</v>
      </c>
      <c r="B26" s="70">
        <v>0</v>
      </c>
      <c r="C26" s="70">
        <v>0</v>
      </c>
      <c r="D26" s="70">
        <v>0</v>
      </c>
      <c r="E26" s="70">
        <v>0</v>
      </c>
      <c r="F26" s="70"/>
      <c r="G26" s="70"/>
      <c r="H26" s="69">
        <v>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149"/>
    </row>
    <row r="27" spans="1:32" s="47" customFormat="1" x14ac:dyDescent="0.25">
      <c r="A27" s="74" t="s">
        <v>139</v>
      </c>
      <c r="B27" s="48">
        <v>0</v>
      </c>
      <c r="C27" s="48">
        <v>0</v>
      </c>
      <c r="D27" s="48">
        <v>0</v>
      </c>
      <c r="E27" s="48">
        <v>0</v>
      </c>
      <c r="F27" s="48"/>
      <c r="G27" s="48"/>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150"/>
    </row>
    <row r="28" spans="1:32" s="47" customFormat="1" ht="41.45" customHeight="1" x14ac:dyDescent="0.25">
      <c r="A28" s="173" t="s">
        <v>213</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row>
    <row r="29" spans="1:32" x14ac:dyDescent="0.25">
      <c r="A29" s="163" t="s">
        <v>15</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2" s="47" customFormat="1" ht="66" x14ac:dyDescent="0.25">
      <c r="A30" s="83" t="s">
        <v>149</v>
      </c>
      <c r="B30" s="84">
        <f t="shared" ref="B30:AD30" si="29">B32+B33+B34+B36</f>
        <v>44332.700000000004</v>
      </c>
      <c r="C30" s="84">
        <f t="shared" si="29"/>
        <v>0</v>
      </c>
      <c r="D30" s="84">
        <f t="shared" si="29"/>
        <v>0</v>
      </c>
      <c r="E30" s="84">
        <f t="shared" si="29"/>
        <v>0</v>
      </c>
      <c r="F30" s="84">
        <f>E30/B30%</f>
        <v>0</v>
      </c>
      <c r="G30" s="84" t="e">
        <f>E30/C30%</f>
        <v>#DIV/0!</v>
      </c>
      <c r="H30" s="84">
        <f t="shared" si="29"/>
        <v>0</v>
      </c>
      <c r="I30" s="84">
        <f t="shared" si="29"/>
        <v>0</v>
      </c>
      <c r="J30" s="84">
        <f t="shared" si="29"/>
        <v>0</v>
      </c>
      <c r="K30" s="84">
        <f t="shared" si="29"/>
        <v>0</v>
      </c>
      <c r="L30" s="84">
        <f t="shared" si="29"/>
        <v>0</v>
      </c>
      <c r="M30" s="84">
        <f t="shared" si="29"/>
        <v>0</v>
      </c>
      <c r="N30" s="84">
        <f t="shared" si="29"/>
        <v>0</v>
      </c>
      <c r="O30" s="84">
        <f t="shared" si="29"/>
        <v>0</v>
      </c>
      <c r="P30" s="84">
        <f t="shared" si="29"/>
        <v>0</v>
      </c>
      <c r="Q30" s="84">
        <f t="shared" si="29"/>
        <v>0</v>
      </c>
      <c r="R30" s="84">
        <f t="shared" si="29"/>
        <v>0</v>
      </c>
      <c r="S30" s="84">
        <f t="shared" si="29"/>
        <v>0</v>
      </c>
      <c r="T30" s="84">
        <f t="shared" si="29"/>
        <v>0</v>
      </c>
      <c r="U30" s="84">
        <f t="shared" si="29"/>
        <v>0</v>
      </c>
      <c r="V30" s="84">
        <f t="shared" si="29"/>
        <v>0</v>
      </c>
      <c r="W30" s="84">
        <f t="shared" si="29"/>
        <v>0</v>
      </c>
      <c r="X30" s="84">
        <f t="shared" si="29"/>
        <v>41833.600000000006</v>
      </c>
      <c r="Y30" s="84">
        <f t="shared" si="29"/>
        <v>0</v>
      </c>
      <c r="Z30" s="84">
        <f t="shared" si="29"/>
        <v>2499.1</v>
      </c>
      <c r="AA30" s="84">
        <f t="shared" si="29"/>
        <v>0</v>
      </c>
      <c r="AB30" s="84">
        <f t="shared" si="29"/>
        <v>0</v>
      </c>
      <c r="AC30" s="84">
        <f t="shared" si="29"/>
        <v>0</v>
      </c>
      <c r="AD30" s="84">
        <f t="shared" si="29"/>
        <v>0</v>
      </c>
      <c r="AE30" s="84">
        <f t="shared" ref="AE30" si="30">AE32+AE33+AE34+AE36</f>
        <v>0</v>
      </c>
      <c r="AF30" s="151"/>
    </row>
    <row r="31" spans="1:32" s="47" customFormat="1" x14ac:dyDescent="0.25">
      <c r="A31" s="64" t="s">
        <v>148</v>
      </c>
      <c r="B31" s="64"/>
      <c r="C31" s="64"/>
      <c r="D31" s="64"/>
      <c r="E31" s="64"/>
      <c r="F31" s="64"/>
      <c r="G31" s="64"/>
      <c r="H31" s="4"/>
      <c r="I31" s="59"/>
      <c r="J31" s="59"/>
      <c r="K31" s="59"/>
      <c r="L31" s="59"/>
      <c r="M31" s="59"/>
      <c r="N31" s="59"/>
      <c r="O31" s="59"/>
      <c r="P31" s="59"/>
      <c r="Q31" s="59"/>
      <c r="R31" s="59"/>
      <c r="S31" s="59"/>
      <c r="T31" s="59"/>
      <c r="U31" s="59"/>
      <c r="V31" s="59"/>
      <c r="W31" s="59"/>
      <c r="X31" s="59"/>
      <c r="Y31" s="59"/>
      <c r="Z31" s="59"/>
      <c r="AA31" s="59"/>
      <c r="AB31" s="59"/>
      <c r="AC31" s="59"/>
      <c r="AD31" s="59"/>
      <c r="AE31" s="59"/>
      <c r="AF31" s="152"/>
    </row>
    <row r="32" spans="1:32" s="47" customFormat="1" x14ac:dyDescent="0.25">
      <c r="A32" s="74" t="s">
        <v>138</v>
      </c>
      <c r="B32" s="48">
        <f t="shared" ref="B32:B36" si="31">H32+J32+L32+N32+P32+R32+T32+V32+X32+Z32+AB32+AD32</f>
        <v>0</v>
      </c>
      <c r="C32" s="48">
        <f>C39+C46+C53+C60</f>
        <v>0</v>
      </c>
      <c r="D32" s="48">
        <f t="shared" ref="D32:E32" si="32">D39+D46+D53+D60</f>
        <v>0</v>
      </c>
      <c r="E32" s="48">
        <f t="shared" si="32"/>
        <v>0</v>
      </c>
      <c r="F32" s="48"/>
      <c r="G32" s="48"/>
      <c r="H32" s="48">
        <f>H39+H46+H53+H60+H67</f>
        <v>0</v>
      </c>
      <c r="I32" s="48">
        <f t="shared" ref="I32:AE32" si="33">I39+I46+I53+I60+I67</f>
        <v>0</v>
      </c>
      <c r="J32" s="48">
        <f t="shared" si="33"/>
        <v>0</v>
      </c>
      <c r="K32" s="48">
        <f t="shared" si="33"/>
        <v>0</v>
      </c>
      <c r="L32" s="48">
        <f t="shared" si="33"/>
        <v>0</v>
      </c>
      <c r="M32" s="48">
        <f t="shared" si="33"/>
        <v>0</v>
      </c>
      <c r="N32" s="48">
        <f t="shared" si="33"/>
        <v>0</v>
      </c>
      <c r="O32" s="48">
        <f t="shared" si="33"/>
        <v>0</v>
      </c>
      <c r="P32" s="48">
        <f t="shared" si="33"/>
        <v>0</v>
      </c>
      <c r="Q32" s="48">
        <f t="shared" si="33"/>
        <v>0</v>
      </c>
      <c r="R32" s="48">
        <f t="shared" si="33"/>
        <v>0</v>
      </c>
      <c r="S32" s="48">
        <f t="shared" si="33"/>
        <v>0</v>
      </c>
      <c r="T32" s="48">
        <f t="shared" si="33"/>
        <v>0</v>
      </c>
      <c r="U32" s="48">
        <f t="shared" si="33"/>
        <v>0</v>
      </c>
      <c r="V32" s="48">
        <f t="shared" si="33"/>
        <v>0</v>
      </c>
      <c r="W32" s="48">
        <f t="shared" si="33"/>
        <v>0</v>
      </c>
      <c r="X32" s="48">
        <f t="shared" si="33"/>
        <v>0</v>
      </c>
      <c r="Y32" s="48">
        <f t="shared" si="33"/>
        <v>0</v>
      </c>
      <c r="Z32" s="48">
        <f t="shared" si="33"/>
        <v>0</v>
      </c>
      <c r="AA32" s="48">
        <f t="shared" si="33"/>
        <v>0</v>
      </c>
      <c r="AB32" s="48">
        <f t="shared" si="33"/>
        <v>0</v>
      </c>
      <c r="AC32" s="48">
        <f t="shared" si="33"/>
        <v>0</v>
      </c>
      <c r="AD32" s="48">
        <f t="shared" si="33"/>
        <v>0</v>
      </c>
      <c r="AE32" s="48">
        <f t="shared" si="33"/>
        <v>0</v>
      </c>
      <c r="AF32" s="152"/>
    </row>
    <row r="33" spans="1:32" s="47" customFormat="1" x14ac:dyDescent="0.25">
      <c r="A33" s="74" t="s">
        <v>19</v>
      </c>
      <c r="B33" s="48">
        <f t="shared" si="31"/>
        <v>0</v>
      </c>
      <c r="C33" s="48">
        <f t="shared" ref="C33:E36" si="34">C40+C47+C54+C61</f>
        <v>0</v>
      </c>
      <c r="D33" s="48">
        <f t="shared" si="34"/>
        <v>0</v>
      </c>
      <c r="E33" s="48">
        <f t="shared" si="34"/>
        <v>0</v>
      </c>
      <c r="F33" s="48"/>
      <c r="G33" s="48"/>
      <c r="H33" s="48">
        <f t="shared" ref="H33:W36" si="35">H40+H47+H54+H61+H68</f>
        <v>0</v>
      </c>
      <c r="I33" s="48">
        <f t="shared" si="35"/>
        <v>0</v>
      </c>
      <c r="J33" s="48">
        <f t="shared" si="35"/>
        <v>0</v>
      </c>
      <c r="K33" s="48">
        <f t="shared" si="35"/>
        <v>0</v>
      </c>
      <c r="L33" s="48">
        <f t="shared" si="35"/>
        <v>0</v>
      </c>
      <c r="M33" s="48">
        <f t="shared" si="35"/>
        <v>0</v>
      </c>
      <c r="N33" s="48">
        <f t="shared" si="35"/>
        <v>0</v>
      </c>
      <c r="O33" s="48">
        <f t="shared" si="35"/>
        <v>0</v>
      </c>
      <c r="P33" s="48">
        <f t="shared" si="35"/>
        <v>0</v>
      </c>
      <c r="Q33" s="48">
        <f t="shared" si="35"/>
        <v>0</v>
      </c>
      <c r="R33" s="48">
        <f t="shared" si="35"/>
        <v>0</v>
      </c>
      <c r="S33" s="48">
        <f t="shared" si="35"/>
        <v>0</v>
      </c>
      <c r="T33" s="48">
        <f t="shared" si="35"/>
        <v>0</v>
      </c>
      <c r="U33" s="48">
        <f t="shared" si="35"/>
        <v>0</v>
      </c>
      <c r="V33" s="48">
        <f t="shared" si="35"/>
        <v>0</v>
      </c>
      <c r="W33" s="48">
        <f t="shared" si="35"/>
        <v>0</v>
      </c>
      <c r="X33" s="48">
        <f t="shared" ref="X33:AE33" si="36">X40+X47+X54+X61+X68</f>
        <v>0</v>
      </c>
      <c r="Y33" s="48">
        <f t="shared" si="36"/>
        <v>0</v>
      </c>
      <c r="Z33" s="48">
        <f t="shared" si="36"/>
        <v>0</v>
      </c>
      <c r="AA33" s="48">
        <f t="shared" si="36"/>
        <v>0</v>
      </c>
      <c r="AB33" s="48">
        <f t="shared" si="36"/>
        <v>0</v>
      </c>
      <c r="AC33" s="48">
        <f t="shared" si="36"/>
        <v>0</v>
      </c>
      <c r="AD33" s="48">
        <f t="shared" si="36"/>
        <v>0</v>
      </c>
      <c r="AE33" s="48">
        <f t="shared" si="36"/>
        <v>0</v>
      </c>
      <c r="AF33" s="152"/>
    </row>
    <row r="34" spans="1:32" s="47" customFormat="1" x14ac:dyDescent="0.25">
      <c r="A34" s="74" t="s">
        <v>13</v>
      </c>
      <c r="B34" s="48">
        <f t="shared" si="31"/>
        <v>44332.700000000004</v>
      </c>
      <c r="C34" s="48">
        <f t="shared" si="34"/>
        <v>0</v>
      </c>
      <c r="D34" s="48">
        <f t="shared" si="34"/>
        <v>0</v>
      </c>
      <c r="E34" s="48">
        <f t="shared" si="34"/>
        <v>0</v>
      </c>
      <c r="F34" s="48">
        <f>E34/B34%</f>
        <v>0</v>
      </c>
      <c r="G34" s="48" t="e">
        <f>E34/C34%</f>
        <v>#DIV/0!</v>
      </c>
      <c r="H34" s="48">
        <f t="shared" si="35"/>
        <v>0</v>
      </c>
      <c r="I34" s="48">
        <f t="shared" si="35"/>
        <v>0</v>
      </c>
      <c r="J34" s="48">
        <f t="shared" si="35"/>
        <v>0</v>
      </c>
      <c r="K34" s="48">
        <f t="shared" si="35"/>
        <v>0</v>
      </c>
      <c r="L34" s="48">
        <f t="shared" si="35"/>
        <v>0</v>
      </c>
      <c r="M34" s="48">
        <f t="shared" si="35"/>
        <v>0</v>
      </c>
      <c r="N34" s="48">
        <f t="shared" si="35"/>
        <v>0</v>
      </c>
      <c r="O34" s="48">
        <f t="shared" si="35"/>
        <v>0</v>
      </c>
      <c r="P34" s="48">
        <f t="shared" si="35"/>
        <v>0</v>
      </c>
      <c r="Q34" s="48">
        <f t="shared" si="35"/>
        <v>0</v>
      </c>
      <c r="R34" s="48">
        <f t="shared" si="35"/>
        <v>0</v>
      </c>
      <c r="S34" s="48">
        <f t="shared" si="35"/>
        <v>0</v>
      </c>
      <c r="T34" s="48">
        <f t="shared" si="35"/>
        <v>0</v>
      </c>
      <c r="U34" s="48">
        <f t="shared" si="35"/>
        <v>0</v>
      </c>
      <c r="V34" s="48">
        <f t="shared" si="35"/>
        <v>0</v>
      </c>
      <c r="W34" s="48">
        <f t="shared" si="35"/>
        <v>0</v>
      </c>
      <c r="X34" s="48">
        <f t="shared" ref="X34:AE34" si="37">X41+X48+X55+X62+X69</f>
        <v>41833.600000000006</v>
      </c>
      <c r="Y34" s="48">
        <f t="shared" si="37"/>
        <v>0</v>
      </c>
      <c r="Z34" s="48">
        <f t="shared" si="37"/>
        <v>2499.1</v>
      </c>
      <c r="AA34" s="48">
        <f t="shared" si="37"/>
        <v>0</v>
      </c>
      <c r="AB34" s="48">
        <f t="shared" si="37"/>
        <v>0</v>
      </c>
      <c r="AC34" s="48">
        <f t="shared" si="37"/>
        <v>0</v>
      </c>
      <c r="AD34" s="48">
        <f t="shared" si="37"/>
        <v>0</v>
      </c>
      <c r="AE34" s="48">
        <f t="shared" si="37"/>
        <v>0</v>
      </c>
      <c r="AF34" s="152"/>
    </row>
    <row r="35" spans="1:32" s="78" customFormat="1" x14ac:dyDescent="0.25">
      <c r="A35" s="68" t="s">
        <v>175</v>
      </c>
      <c r="B35" s="70">
        <f t="shared" si="31"/>
        <v>0</v>
      </c>
      <c r="C35" s="70">
        <f t="shared" si="34"/>
        <v>0</v>
      </c>
      <c r="D35" s="70">
        <f t="shared" si="34"/>
        <v>0</v>
      </c>
      <c r="E35" s="70">
        <f t="shared" si="34"/>
        <v>0</v>
      </c>
      <c r="F35" s="70"/>
      <c r="G35" s="70"/>
      <c r="H35" s="48">
        <f t="shared" si="35"/>
        <v>0</v>
      </c>
      <c r="I35" s="48">
        <f t="shared" si="35"/>
        <v>0</v>
      </c>
      <c r="J35" s="48">
        <f t="shared" si="35"/>
        <v>0</v>
      </c>
      <c r="K35" s="48">
        <f t="shared" si="35"/>
        <v>0</v>
      </c>
      <c r="L35" s="48">
        <f t="shared" si="35"/>
        <v>0</v>
      </c>
      <c r="M35" s="48">
        <f t="shared" si="35"/>
        <v>0</v>
      </c>
      <c r="N35" s="48">
        <f t="shared" si="35"/>
        <v>0</v>
      </c>
      <c r="O35" s="48">
        <f t="shared" si="35"/>
        <v>0</v>
      </c>
      <c r="P35" s="48">
        <f t="shared" si="35"/>
        <v>0</v>
      </c>
      <c r="Q35" s="48">
        <f t="shared" si="35"/>
        <v>0</v>
      </c>
      <c r="R35" s="48">
        <f t="shared" si="35"/>
        <v>0</v>
      </c>
      <c r="S35" s="48">
        <f t="shared" si="35"/>
        <v>0</v>
      </c>
      <c r="T35" s="48">
        <f t="shared" si="35"/>
        <v>0</v>
      </c>
      <c r="U35" s="48">
        <f t="shared" si="35"/>
        <v>0</v>
      </c>
      <c r="V35" s="48">
        <f t="shared" si="35"/>
        <v>0</v>
      </c>
      <c r="W35" s="48">
        <f t="shared" si="35"/>
        <v>0</v>
      </c>
      <c r="X35" s="48">
        <f t="shared" ref="X35:AE35" si="38">X42+X49+X56+X63+X70</f>
        <v>0</v>
      </c>
      <c r="Y35" s="48">
        <f t="shared" si="38"/>
        <v>0</v>
      </c>
      <c r="Z35" s="48">
        <f t="shared" si="38"/>
        <v>0</v>
      </c>
      <c r="AA35" s="48">
        <f t="shared" si="38"/>
        <v>0</v>
      </c>
      <c r="AB35" s="48">
        <f t="shared" si="38"/>
        <v>0</v>
      </c>
      <c r="AC35" s="48">
        <f t="shared" si="38"/>
        <v>0</v>
      </c>
      <c r="AD35" s="48">
        <f t="shared" si="38"/>
        <v>0</v>
      </c>
      <c r="AE35" s="48">
        <f t="shared" si="38"/>
        <v>0</v>
      </c>
      <c r="AF35" s="152"/>
    </row>
    <row r="36" spans="1:32" s="47" customFormat="1" x14ac:dyDescent="0.25">
      <c r="A36" s="74" t="s">
        <v>139</v>
      </c>
      <c r="B36" s="48">
        <f t="shared" si="31"/>
        <v>0</v>
      </c>
      <c r="C36" s="48">
        <f t="shared" si="34"/>
        <v>0</v>
      </c>
      <c r="D36" s="48">
        <f t="shared" si="34"/>
        <v>0</v>
      </c>
      <c r="E36" s="48">
        <f t="shared" si="34"/>
        <v>0</v>
      </c>
      <c r="F36" s="48"/>
      <c r="G36" s="48"/>
      <c r="H36" s="48">
        <f t="shared" si="35"/>
        <v>0</v>
      </c>
      <c r="I36" s="48">
        <f t="shared" si="35"/>
        <v>0</v>
      </c>
      <c r="J36" s="48">
        <f t="shared" si="35"/>
        <v>0</v>
      </c>
      <c r="K36" s="48">
        <f t="shared" si="35"/>
        <v>0</v>
      </c>
      <c r="L36" s="48">
        <f t="shared" si="35"/>
        <v>0</v>
      </c>
      <c r="M36" s="48">
        <f t="shared" si="35"/>
        <v>0</v>
      </c>
      <c r="N36" s="48">
        <f t="shared" si="35"/>
        <v>0</v>
      </c>
      <c r="O36" s="48">
        <f t="shared" si="35"/>
        <v>0</v>
      </c>
      <c r="P36" s="48">
        <f t="shared" si="35"/>
        <v>0</v>
      </c>
      <c r="Q36" s="48">
        <f t="shared" si="35"/>
        <v>0</v>
      </c>
      <c r="R36" s="48">
        <f t="shared" si="35"/>
        <v>0</v>
      </c>
      <c r="S36" s="48">
        <f t="shared" si="35"/>
        <v>0</v>
      </c>
      <c r="T36" s="48">
        <f t="shared" si="35"/>
        <v>0</v>
      </c>
      <c r="U36" s="48">
        <f t="shared" si="35"/>
        <v>0</v>
      </c>
      <c r="V36" s="48">
        <f t="shared" si="35"/>
        <v>0</v>
      </c>
      <c r="W36" s="48">
        <f t="shared" si="35"/>
        <v>0</v>
      </c>
      <c r="X36" s="48">
        <f t="shared" ref="X36:AE36" si="39">X43+X50+X57+X64+X71</f>
        <v>0</v>
      </c>
      <c r="Y36" s="48">
        <f t="shared" si="39"/>
        <v>0</v>
      </c>
      <c r="Z36" s="48">
        <f t="shared" si="39"/>
        <v>0</v>
      </c>
      <c r="AA36" s="48">
        <f t="shared" si="39"/>
        <v>0</v>
      </c>
      <c r="AB36" s="48">
        <f t="shared" si="39"/>
        <v>0</v>
      </c>
      <c r="AC36" s="48">
        <f t="shared" si="39"/>
        <v>0</v>
      </c>
      <c r="AD36" s="48">
        <f t="shared" si="39"/>
        <v>0</v>
      </c>
      <c r="AE36" s="48">
        <f t="shared" si="39"/>
        <v>0</v>
      </c>
      <c r="AF36" s="153"/>
    </row>
    <row r="37" spans="1:32" s="47" customFormat="1" ht="66" x14ac:dyDescent="0.25">
      <c r="A37" s="85" t="s">
        <v>150</v>
      </c>
      <c r="B37" s="86">
        <f t="shared" ref="B37:AE37" si="40">B39+B40+B41+B43</f>
        <v>41284.300000000003</v>
      </c>
      <c r="C37" s="86">
        <f t="shared" si="40"/>
        <v>0</v>
      </c>
      <c r="D37" s="86">
        <f t="shared" si="40"/>
        <v>0</v>
      </c>
      <c r="E37" s="86">
        <f t="shared" si="40"/>
        <v>0</v>
      </c>
      <c r="F37" s="86"/>
      <c r="G37" s="86"/>
      <c r="H37" s="86">
        <f t="shared" si="40"/>
        <v>0</v>
      </c>
      <c r="I37" s="86">
        <f t="shared" si="40"/>
        <v>0</v>
      </c>
      <c r="J37" s="86">
        <f t="shared" si="40"/>
        <v>0</v>
      </c>
      <c r="K37" s="86">
        <f t="shared" si="40"/>
        <v>0</v>
      </c>
      <c r="L37" s="86">
        <f t="shared" si="40"/>
        <v>0</v>
      </c>
      <c r="M37" s="86">
        <f t="shared" si="40"/>
        <v>0</v>
      </c>
      <c r="N37" s="86">
        <f t="shared" si="40"/>
        <v>0</v>
      </c>
      <c r="O37" s="86">
        <f t="shared" si="40"/>
        <v>0</v>
      </c>
      <c r="P37" s="86">
        <f t="shared" si="40"/>
        <v>0</v>
      </c>
      <c r="Q37" s="86">
        <f t="shared" si="40"/>
        <v>0</v>
      </c>
      <c r="R37" s="86">
        <f t="shared" si="40"/>
        <v>0</v>
      </c>
      <c r="S37" s="86">
        <f t="shared" si="40"/>
        <v>0</v>
      </c>
      <c r="T37" s="86">
        <f t="shared" si="40"/>
        <v>0</v>
      </c>
      <c r="U37" s="86">
        <f t="shared" si="40"/>
        <v>0</v>
      </c>
      <c r="V37" s="86">
        <f t="shared" si="40"/>
        <v>0</v>
      </c>
      <c r="W37" s="86">
        <f t="shared" si="40"/>
        <v>0</v>
      </c>
      <c r="X37" s="86">
        <f t="shared" si="40"/>
        <v>41284.300000000003</v>
      </c>
      <c r="Y37" s="86">
        <f t="shared" si="40"/>
        <v>0</v>
      </c>
      <c r="Z37" s="86">
        <f t="shared" si="40"/>
        <v>0</v>
      </c>
      <c r="AA37" s="86">
        <f t="shared" si="40"/>
        <v>0</v>
      </c>
      <c r="AB37" s="86">
        <f t="shared" si="40"/>
        <v>0</v>
      </c>
      <c r="AC37" s="86">
        <f t="shared" si="40"/>
        <v>0</v>
      </c>
      <c r="AD37" s="86">
        <f t="shared" si="40"/>
        <v>0</v>
      </c>
      <c r="AE37" s="86">
        <f t="shared" si="40"/>
        <v>0</v>
      </c>
      <c r="AF37" s="115" t="s">
        <v>204</v>
      </c>
    </row>
    <row r="38" spans="1:32" s="47" customFormat="1" x14ac:dyDescent="0.25">
      <c r="A38" s="64" t="s">
        <v>148</v>
      </c>
      <c r="B38" s="64"/>
      <c r="C38" s="64"/>
      <c r="D38" s="64"/>
      <c r="E38" s="64"/>
      <c r="F38" s="64"/>
      <c r="G38" s="64"/>
      <c r="H38" s="4"/>
      <c r="I38" s="25"/>
      <c r="J38" s="25"/>
      <c r="K38" s="25"/>
      <c r="L38" s="25"/>
      <c r="M38" s="25"/>
      <c r="N38" s="25"/>
      <c r="O38" s="25"/>
      <c r="P38" s="25"/>
      <c r="Q38" s="25"/>
      <c r="R38" s="25"/>
      <c r="S38" s="25"/>
      <c r="T38" s="25"/>
      <c r="U38" s="25"/>
      <c r="V38" s="25"/>
      <c r="W38" s="25"/>
      <c r="X38" s="25"/>
      <c r="Y38" s="25"/>
      <c r="Z38" s="25"/>
      <c r="AA38" s="25"/>
      <c r="AB38" s="25"/>
      <c r="AC38" s="25"/>
      <c r="AD38" s="25"/>
      <c r="AE38" s="25"/>
      <c r="AF38" s="155"/>
    </row>
    <row r="39" spans="1:32" s="47" customFormat="1" x14ac:dyDescent="0.25">
      <c r="A39" s="74" t="s">
        <v>138</v>
      </c>
      <c r="B39" s="4">
        <f t="shared" ref="B39:B43" si="41">H39+J39+L39+N39+P39+R39+T39+V39+X39+Z39+AB39+AD39</f>
        <v>0</v>
      </c>
      <c r="C39" s="4">
        <f t="shared" ref="C39:C43" si="42">H39</f>
        <v>0</v>
      </c>
      <c r="D39" s="4">
        <f>E39</f>
        <v>0</v>
      </c>
      <c r="E39" s="4">
        <f>I39+K39+M39+O39+Q39+S39+U39+W39+Y39+AA39+AC39+AE39</f>
        <v>0</v>
      </c>
      <c r="F39" s="4"/>
      <c r="G39" s="4"/>
      <c r="H39" s="4"/>
      <c r="I39" s="4"/>
      <c r="J39" s="4"/>
      <c r="K39" s="4"/>
      <c r="L39" s="4"/>
      <c r="M39" s="4"/>
      <c r="N39" s="4"/>
      <c r="O39" s="4"/>
      <c r="P39" s="4"/>
      <c r="Q39" s="4"/>
      <c r="R39" s="4"/>
      <c r="S39" s="4"/>
      <c r="T39" s="4"/>
      <c r="U39" s="4"/>
      <c r="V39" s="4"/>
      <c r="W39" s="4"/>
      <c r="X39" s="4"/>
      <c r="Y39" s="4"/>
      <c r="Z39" s="4"/>
      <c r="AA39" s="4"/>
      <c r="AB39" s="4"/>
      <c r="AC39" s="4"/>
      <c r="AD39" s="4"/>
      <c r="AE39" s="25"/>
      <c r="AF39" s="155"/>
    </row>
    <row r="40" spans="1:32" s="47" customFormat="1" x14ac:dyDescent="0.25">
      <c r="A40" s="74" t="s">
        <v>19</v>
      </c>
      <c r="B40" s="4">
        <f t="shared" si="41"/>
        <v>0</v>
      </c>
      <c r="C40" s="4">
        <f t="shared" si="42"/>
        <v>0</v>
      </c>
      <c r="D40" s="4">
        <f t="shared" ref="D40:D43" si="43">E40</f>
        <v>0</v>
      </c>
      <c r="E40" s="4">
        <f t="shared" ref="E40:E43" si="44">I40+K40+M40+O40+Q40+S40+U40+W40+Y40+AA40+AC40+AE40</f>
        <v>0</v>
      </c>
      <c r="F40" s="4" t="e">
        <f t="shared" ref="F40:F42" si="45">E40/B40%</f>
        <v>#DIV/0!</v>
      </c>
      <c r="G40" s="4" t="e">
        <f t="shared" ref="G40:G42" si="46">E40/C40%</f>
        <v>#DIV/0!</v>
      </c>
      <c r="H40" s="4"/>
      <c r="I40" s="4"/>
      <c r="J40" s="4"/>
      <c r="K40" s="4"/>
      <c r="L40" s="4"/>
      <c r="M40" s="4"/>
      <c r="N40" s="4"/>
      <c r="O40" s="4"/>
      <c r="P40" s="4"/>
      <c r="Q40" s="4"/>
      <c r="R40" s="4"/>
      <c r="S40" s="4"/>
      <c r="T40" s="4"/>
      <c r="U40" s="4"/>
      <c r="V40" s="4"/>
      <c r="W40" s="4"/>
      <c r="X40" s="4"/>
      <c r="Y40" s="4"/>
      <c r="Z40" s="4"/>
      <c r="AA40" s="4"/>
      <c r="AB40" s="4"/>
      <c r="AC40" s="4"/>
      <c r="AD40" s="4"/>
      <c r="AE40" s="25"/>
      <c r="AF40" s="155"/>
    </row>
    <row r="41" spans="1:32" s="47" customFormat="1" x14ac:dyDescent="0.25">
      <c r="A41" s="74" t="s">
        <v>13</v>
      </c>
      <c r="B41" s="4">
        <f t="shared" si="41"/>
        <v>41284.300000000003</v>
      </c>
      <c r="C41" s="4">
        <f t="shared" si="42"/>
        <v>0</v>
      </c>
      <c r="D41" s="4">
        <f t="shared" si="43"/>
        <v>0</v>
      </c>
      <c r="E41" s="4">
        <f t="shared" si="44"/>
        <v>0</v>
      </c>
      <c r="F41" s="4">
        <f t="shared" si="45"/>
        <v>0</v>
      </c>
      <c r="G41" s="4" t="e">
        <f t="shared" si="46"/>
        <v>#DIV/0!</v>
      </c>
      <c r="H41" s="4"/>
      <c r="I41" s="4"/>
      <c r="J41" s="4"/>
      <c r="K41" s="4"/>
      <c r="L41" s="4"/>
      <c r="M41" s="4"/>
      <c r="N41" s="4"/>
      <c r="O41" s="4"/>
      <c r="P41" s="4"/>
      <c r="Q41" s="4"/>
      <c r="R41" s="4"/>
      <c r="S41" s="4"/>
      <c r="T41" s="4"/>
      <c r="U41" s="4"/>
      <c r="V41" s="4"/>
      <c r="W41" s="4"/>
      <c r="X41" s="4">
        <v>41284.300000000003</v>
      </c>
      <c r="Y41" s="4"/>
      <c r="Z41" s="4"/>
      <c r="AA41" s="4"/>
      <c r="AB41" s="4"/>
      <c r="AC41" s="4"/>
      <c r="AD41" s="4"/>
      <c r="AE41" s="25"/>
      <c r="AF41" s="155"/>
    </row>
    <row r="42" spans="1:32" s="78" customFormat="1" ht="15" x14ac:dyDescent="0.25">
      <c r="A42" s="68" t="s">
        <v>175</v>
      </c>
      <c r="B42" s="70">
        <f t="shared" si="41"/>
        <v>0</v>
      </c>
      <c r="C42" s="70">
        <f t="shared" si="42"/>
        <v>0</v>
      </c>
      <c r="D42" s="70">
        <f t="shared" si="43"/>
        <v>0</v>
      </c>
      <c r="E42" s="70">
        <f t="shared" si="44"/>
        <v>0</v>
      </c>
      <c r="F42" s="70" t="e">
        <f t="shared" si="45"/>
        <v>#DIV/0!</v>
      </c>
      <c r="G42" s="70" t="e">
        <f t="shared" si="46"/>
        <v>#DIV/0!</v>
      </c>
      <c r="H42" s="69"/>
      <c r="I42" s="79"/>
      <c r="J42" s="79"/>
      <c r="K42" s="79"/>
      <c r="L42" s="79"/>
      <c r="M42" s="79"/>
      <c r="N42" s="79"/>
      <c r="O42" s="79"/>
      <c r="P42" s="79"/>
      <c r="Q42" s="79"/>
      <c r="R42" s="79"/>
      <c r="S42" s="79"/>
      <c r="T42" s="79"/>
      <c r="U42" s="79"/>
      <c r="V42" s="79"/>
      <c r="W42" s="79"/>
      <c r="X42" s="79"/>
      <c r="Y42" s="79"/>
      <c r="Z42" s="79"/>
      <c r="AA42" s="79"/>
      <c r="AB42" s="79"/>
      <c r="AC42" s="79"/>
      <c r="AD42" s="79"/>
      <c r="AE42" s="79"/>
      <c r="AF42" s="155"/>
    </row>
    <row r="43" spans="1:32" s="47" customFormat="1" x14ac:dyDescent="0.25">
      <c r="A43" s="74" t="s">
        <v>139</v>
      </c>
      <c r="B43" s="4">
        <f t="shared" si="41"/>
        <v>0</v>
      </c>
      <c r="C43" s="4">
        <f t="shared" si="42"/>
        <v>0</v>
      </c>
      <c r="D43" s="4">
        <f t="shared" si="43"/>
        <v>0</v>
      </c>
      <c r="E43" s="4">
        <f t="shared" si="44"/>
        <v>0</v>
      </c>
      <c r="F43" s="4"/>
      <c r="G43" s="4"/>
      <c r="H43" s="4"/>
      <c r="I43" s="4"/>
      <c r="J43" s="4"/>
      <c r="K43" s="4"/>
      <c r="L43" s="4"/>
      <c r="M43" s="4"/>
      <c r="N43" s="4"/>
      <c r="O43" s="4"/>
      <c r="P43" s="4"/>
      <c r="Q43" s="4"/>
      <c r="R43" s="4"/>
      <c r="S43" s="4"/>
      <c r="T43" s="4"/>
      <c r="U43" s="4"/>
      <c r="V43" s="4"/>
      <c r="W43" s="4"/>
      <c r="X43" s="4"/>
      <c r="Y43" s="4"/>
      <c r="Z43" s="4"/>
      <c r="AA43" s="4"/>
      <c r="AB43" s="4"/>
      <c r="AC43" s="4"/>
      <c r="AD43" s="4"/>
      <c r="AE43" s="25"/>
      <c r="AF43" s="156"/>
    </row>
    <row r="44" spans="1:32" s="47" customFormat="1" ht="61.15" customHeight="1" x14ac:dyDescent="0.25">
      <c r="A44" s="85" t="s">
        <v>151</v>
      </c>
      <c r="B44" s="86">
        <f t="shared" ref="B44:AE44" si="47">B46+B47+B48+B50</f>
        <v>160.4</v>
      </c>
      <c r="C44" s="86">
        <f t="shared" si="47"/>
        <v>0</v>
      </c>
      <c r="D44" s="86">
        <f t="shared" si="47"/>
        <v>0</v>
      </c>
      <c r="E44" s="86">
        <f t="shared" si="47"/>
        <v>0</v>
      </c>
      <c r="F44" s="86">
        <f>E44/B44%</f>
        <v>0</v>
      </c>
      <c r="G44" s="86" t="e">
        <f>E44/C44%</f>
        <v>#DIV/0!</v>
      </c>
      <c r="H44" s="86">
        <f t="shared" si="47"/>
        <v>0</v>
      </c>
      <c r="I44" s="86">
        <f t="shared" si="47"/>
        <v>0</v>
      </c>
      <c r="J44" s="86">
        <f t="shared" si="47"/>
        <v>0</v>
      </c>
      <c r="K44" s="86">
        <f t="shared" si="47"/>
        <v>0</v>
      </c>
      <c r="L44" s="86">
        <f t="shared" si="47"/>
        <v>0</v>
      </c>
      <c r="M44" s="86">
        <f t="shared" si="47"/>
        <v>0</v>
      </c>
      <c r="N44" s="86">
        <f t="shared" si="47"/>
        <v>0</v>
      </c>
      <c r="O44" s="86">
        <f t="shared" si="47"/>
        <v>0</v>
      </c>
      <c r="P44" s="86">
        <f t="shared" si="47"/>
        <v>0</v>
      </c>
      <c r="Q44" s="86">
        <f t="shared" si="47"/>
        <v>0</v>
      </c>
      <c r="R44" s="86">
        <f t="shared" si="47"/>
        <v>0</v>
      </c>
      <c r="S44" s="86">
        <f t="shared" si="47"/>
        <v>0</v>
      </c>
      <c r="T44" s="86">
        <f t="shared" si="47"/>
        <v>0</v>
      </c>
      <c r="U44" s="86">
        <f t="shared" si="47"/>
        <v>0</v>
      </c>
      <c r="V44" s="86">
        <f t="shared" si="47"/>
        <v>0</v>
      </c>
      <c r="W44" s="86">
        <f t="shared" si="47"/>
        <v>0</v>
      </c>
      <c r="X44" s="86">
        <f t="shared" si="47"/>
        <v>160.4</v>
      </c>
      <c r="Y44" s="86">
        <f t="shared" si="47"/>
        <v>0</v>
      </c>
      <c r="Z44" s="86">
        <f t="shared" si="47"/>
        <v>0</v>
      </c>
      <c r="AA44" s="86">
        <f t="shared" si="47"/>
        <v>0</v>
      </c>
      <c r="AB44" s="86">
        <f t="shared" si="47"/>
        <v>0</v>
      </c>
      <c r="AC44" s="86">
        <f t="shared" si="47"/>
        <v>0</v>
      </c>
      <c r="AD44" s="86">
        <f t="shared" si="47"/>
        <v>0</v>
      </c>
      <c r="AE44" s="86">
        <f t="shared" si="47"/>
        <v>0</v>
      </c>
      <c r="AF44" s="118"/>
    </row>
    <row r="45" spans="1:32" s="47" customFormat="1" x14ac:dyDescent="0.25">
      <c r="A45" s="64" t="s">
        <v>148</v>
      </c>
      <c r="B45" s="64"/>
      <c r="C45" s="64"/>
      <c r="D45" s="64"/>
      <c r="E45" s="64"/>
      <c r="F45" s="64"/>
      <c r="G45" s="64"/>
      <c r="H45" s="4"/>
      <c r="I45" s="25"/>
      <c r="J45" s="25"/>
      <c r="K45" s="25"/>
      <c r="L45" s="25"/>
      <c r="M45" s="25"/>
      <c r="N45" s="25"/>
      <c r="O45" s="25"/>
      <c r="P45" s="25"/>
      <c r="Q45" s="25"/>
      <c r="R45" s="25"/>
      <c r="S45" s="25"/>
      <c r="T45" s="25"/>
      <c r="U45" s="25"/>
      <c r="V45" s="25"/>
      <c r="W45" s="25"/>
      <c r="X45" s="25"/>
      <c r="Y45" s="25"/>
      <c r="Z45" s="25"/>
      <c r="AA45" s="25"/>
      <c r="AB45" s="25"/>
      <c r="AC45" s="25"/>
      <c r="AD45" s="25"/>
      <c r="AE45" s="25"/>
      <c r="AF45" s="143"/>
    </row>
    <row r="46" spans="1:32" s="47" customFormat="1" x14ac:dyDescent="0.25">
      <c r="A46" s="74" t="s">
        <v>138</v>
      </c>
      <c r="B46" s="4">
        <f t="shared" ref="B46:B50" si="48">H46+J46+L46+N46+P46+R46+T46+V46+X46+Z46+AB46+AD46</f>
        <v>0</v>
      </c>
      <c r="C46" s="4">
        <f t="shared" ref="C46:C50" si="49">H46</f>
        <v>0</v>
      </c>
      <c r="D46" s="4">
        <f>E46</f>
        <v>0</v>
      </c>
      <c r="E46" s="4">
        <f>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3"/>
    </row>
    <row r="47" spans="1:32" s="47" customFormat="1" x14ac:dyDescent="0.25">
      <c r="A47" s="74" t="s">
        <v>19</v>
      </c>
      <c r="B47" s="4">
        <f t="shared" si="48"/>
        <v>0</v>
      </c>
      <c r="C47" s="4">
        <f t="shared" si="49"/>
        <v>0</v>
      </c>
      <c r="D47" s="4">
        <f t="shared" ref="D47:D50" si="50">E47</f>
        <v>0</v>
      </c>
      <c r="E47" s="4">
        <f t="shared" ref="E47:E50" si="51">I47+K47+M47+O47+Q47+S47+U47+W47+Y47+AA47+AC47+AE47</f>
        <v>0</v>
      </c>
      <c r="F47" s="4"/>
      <c r="G47" s="4"/>
      <c r="H47" s="4"/>
      <c r="I47" s="4"/>
      <c r="J47" s="4"/>
      <c r="K47" s="4"/>
      <c r="L47" s="4"/>
      <c r="M47" s="4"/>
      <c r="N47" s="4"/>
      <c r="O47" s="4"/>
      <c r="P47" s="4"/>
      <c r="Q47" s="4"/>
      <c r="R47" s="4"/>
      <c r="S47" s="4"/>
      <c r="T47" s="4"/>
      <c r="U47" s="4"/>
      <c r="V47" s="4"/>
      <c r="W47" s="4"/>
      <c r="X47" s="4"/>
      <c r="Y47" s="4"/>
      <c r="Z47" s="4"/>
      <c r="AA47" s="4"/>
      <c r="AB47" s="4"/>
      <c r="AC47" s="4"/>
      <c r="AD47" s="4"/>
      <c r="AE47" s="25"/>
      <c r="AF47" s="143"/>
    </row>
    <row r="48" spans="1:32" s="47" customFormat="1" x14ac:dyDescent="0.25">
      <c r="A48" s="74" t="s">
        <v>13</v>
      </c>
      <c r="B48" s="4">
        <f t="shared" si="48"/>
        <v>160.4</v>
      </c>
      <c r="C48" s="4">
        <f t="shared" si="49"/>
        <v>0</v>
      </c>
      <c r="D48" s="4">
        <f t="shared" si="50"/>
        <v>0</v>
      </c>
      <c r="E48" s="4">
        <f t="shared" si="51"/>
        <v>0</v>
      </c>
      <c r="F48" s="4">
        <f>E48/B48%</f>
        <v>0</v>
      </c>
      <c r="G48" s="4" t="e">
        <f>E48/C48%</f>
        <v>#DIV/0!</v>
      </c>
      <c r="H48" s="4"/>
      <c r="I48" s="4"/>
      <c r="J48" s="4"/>
      <c r="K48" s="4"/>
      <c r="L48" s="4"/>
      <c r="M48" s="4"/>
      <c r="N48" s="4"/>
      <c r="O48" s="4"/>
      <c r="P48" s="4"/>
      <c r="Q48" s="4"/>
      <c r="R48" s="4"/>
      <c r="S48" s="4"/>
      <c r="T48" s="4"/>
      <c r="U48" s="4"/>
      <c r="V48" s="4"/>
      <c r="W48" s="4"/>
      <c r="X48" s="4">
        <v>160.4</v>
      </c>
      <c r="Y48" s="4"/>
      <c r="Z48" s="4"/>
      <c r="AA48" s="4"/>
      <c r="AB48" s="4"/>
      <c r="AC48" s="4"/>
      <c r="AD48" s="4"/>
      <c r="AE48" s="25"/>
      <c r="AF48" s="143"/>
    </row>
    <row r="49" spans="1:32" s="78" customFormat="1" ht="13.9" customHeight="1" x14ac:dyDescent="0.25">
      <c r="A49" s="68" t="s">
        <v>175</v>
      </c>
      <c r="B49" s="70">
        <f t="shared" si="48"/>
        <v>0</v>
      </c>
      <c r="C49" s="70">
        <f t="shared" si="49"/>
        <v>0</v>
      </c>
      <c r="D49" s="70">
        <f t="shared" si="50"/>
        <v>0</v>
      </c>
      <c r="E49" s="70">
        <f t="shared" si="51"/>
        <v>0</v>
      </c>
      <c r="F49" s="70"/>
      <c r="G49" s="70"/>
      <c r="H49" s="69"/>
      <c r="I49" s="79"/>
      <c r="J49" s="79"/>
      <c r="K49" s="79"/>
      <c r="L49" s="79"/>
      <c r="M49" s="79"/>
      <c r="N49" s="79"/>
      <c r="O49" s="79"/>
      <c r="P49" s="79"/>
      <c r="Q49" s="79"/>
      <c r="R49" s="79"/>
      <c r="S49" s="79"/>
      <c r="T49" s="79"/>
      <c r="U49" s="79"/>
      <c r="V49" s="79"/>
      <c r="W49" s="79"/>
      <c r="X49" s="79"/>
      <c r="Y49" s="79"/>
      <c r="Z49" s="79"/>
      <c r="AA49" s="79"/>
      <c r="AB49" s="79"/>
      <c r="AC49" s="79"/>
      <c r="AD49" s="79"/>
      <c r="AE49" s="79"/>
      <c r="AF49" s="143"/>
    </row>
    <row r="50" spans="1:32" s="47" customFormat="1" x14ac:dyDescent="0.25">
      <c r="A50" s="74" t="s">
        <v>139</v>
      </c>
      <c r="B50" s="4">
        <f t="shared" si="48"/>
        <v>0</v>
      </c>
      <c r="C50" s="4">
        <f t="shared" si="49"/>
        <v>0</v>
      </c>
      <c r="D50" s="4">
        <f t="shared" si="50"/>
        <v>0</v>
      </c>
      <c r="E50" s="4">
        <f t="shared" si="51"/>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4"/>
    </row>
    <row r="51" spans="1:32" s="47" customFormat="1" ht="83.25" customHeight="1" x14ac:dyDescent="0.25">
      <c r="A51" s="85" t="s">
        <v>152</v>
      </c>
      <c r="B51" s="86">
        <f>B53+B54+B55+B57</f>
        <v>388.9</v>
      </c>
      <c r="C51" s="86">
        <f t="shared" ref="C51:E51" si="52">C53+C54+C55+C57</f>
        <v>0</v>
      </c>
      <c r="D51" s="86">
        <f t="shared" si="52"/>
        <v>0</v>
      </c>
      <c r="E51" s="86">
        <f t="shared" si="52"/>
        <v>0</v>
      </c>
      <c r="F51" s="86">
        <f>E51/B51%</f>
        <v>0</v>
      </c>
      <c r="G51" s="86" t="e">
        <f>E51/C51%</f>
        <v>#DIV/0!</v>
      </c>
      <c r="H51" s="86">
        <f t="shared" ref="H51:AE51" si="53">H53+H54+H55+H57</f>
        <v>0</v>
      </c>
      <c r="I51" s="86">
        <f t="shared" si="53"/>
        <v>0</v>
      </c>
      <c r="J51" s="86">
        <f t="shared" si="53"/>
        <v>0</v>
      </c>
      <c r="K51" s="86">
        <f t="shared" si="53"/>
        <v>0</v>
      </c>
      <c r="L51" s="86">
        <f t="shared" si="53"/>
        <v>0</v>
      </c>
      <c r="M51" s="86">
        <f t="shared" si="53"/>
        <v>0</v>
      </c>
      <c r="N51" s="86">
        <f t="shared" si="53"/>
        <v>0</v>
      </c>
      <c r="O51" s="86">
        <f t="shared" si="53"/>
        <v>0</v>
      </c>
      <c r="P51" s="86">
        <f t="shared" si="53"/>
        <v>0</v>
      </c>
      <c r="Q51" s="86">
        <f t="shared" si="53"/>
        <v>0</v>
      </c>
      <c r="R51" s="86">
        <f t="shared" si="53"/>
        <v>0</v>
      </c>
      <c r="S51" s="86">
        <f t="shared" si="53"/>
        <v>0</v>
      </c>
      <c r="T51" s="86">
        <f t="shared" si="53"/>
        <v>0</v>
      </c>
      <c r="U51" s="86">
        <f t="shared" si="53"/>
        <v>0</v>
      </c>
      <c r="V51" s="86">
        <f t="shared" si="53"/>
        <v>0</v>
      </c>
      <c r="W51" s="86">
        <f t="shared" si="53"/>
        <v>0</v>
      </c>
      <c r="X51" s="86">
        <f t="shared" si="53"/>
        <v>388.9</v>
      </c>
      <c r="Y51" s="86">
        <f t="shared" si="53"/>
        <v>0</v>
      </c>
      <c r="Z51" s="86">
        <f t="shared" si="53"/>
        <v>0</v>
      </c>
      <c r="AA51" s="86">
        <f t="shared" si="53"/>
        <v>0</v>
      </c>
      <c r="AB51" s="86">
        <f t="shared" si="53"/>
        <v>0</v>
      </c>
      <c r="AC51" s="86">
        <f t="shared" si="53"/>
        <v>0</v>
      </c>
      <c r="AD51" s="86">
        <f t="shared" si="53"/>
        <v>0</v>
      </c>
      <c r="AE51" s="86">
        <f t="shared" si="53"/>
        <v>0</v>
      </c>
      <c r="AF51" s="115" t="s">
        <v>205</v>
      </c>
    </row>
    <row r="52" spans="1:32" s="47" customFormat="1" x14ac:dyDescent="0.25">
      <c r="A52" s="64" t="s">
        <v>148</v>
      </c>
      <c r="B52" s="64"/>
      <c r="C52" s="64"/>
      <c r="D52" s="64"/>
      <c r="E52" s="64"/>
      <c r="F52" s="64"/>
      <c r="G52" s="64"/>
      <c r="H52" s="4"/>
      <c r="I52" s="25"/>
      <c r="J52" s="25"/>
      <c r="K52" s="25"/>
      <c r="L52" s="25"/>
      <c r="M52" s="25"/>
      <c r="N52" s="25"/>
      <c r="O52" s="25"/>
      <c r="P52" s="25"/>
      <c r="Q52" s="25"/>
      <c r="R52" s="25"/>
      <c r="S52" s="25"/>
      <c r="T52" s="25"/>
      <c r="U52" s="25"/>
      <c r="V52" s="25"/>
      <c r="W52" s="25"/>
      <c r="X52" s="25"/>
      <c r="Y52" s="25"/>
      <c r="Z52" s="25"/>
      <c r="AA52" s="25"/>
      <c r="AB52" s="25"/>
      <c r="AC52" s="25"/>
      <c r="AD52" s="25"/>
      <c r="AE52" s="25"/>
      <c r="AF52" s="155"/>
    </row>
    <row r="53" spans="1:32" s="47" customFormat="1" x14ac:dyDescent="0.25">
      <c r="A53" s="74" t="s">
        <v>138</v>
      </c>
      <c r="B53" s="4">
        <f t="shared" ref="B53:B57" si="54">H53+J53+L53+N53+P53+R53+T53+V53+X53+Z53+AB53+AD53</f>
        <v>0</v>
      </c>
      <c r="C53" s="4">
        <f t="shared" ref="C53:C57" si="55">H53</f>
        <v>0</v>
      </c>
      <c r="D53" s="4">
        <f>E53</f>
        <v>0</v>
      </c>
      <c r="E53" s="4">
        <f>I53+K53+M53+O53+Q53+S53+U53+W53+Y53+AA53+AC53+AE53</f>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55"/>
    </row>
    <row r="54" spans="1:32" s="47" customFormat="1" x14ac:dyDescent="0.25">
      <c r="A54" s="74" t="s">
        <v>19</v>
      </c>
      <c r="B54" s="4">
        <f t="shared" si="54"/>
        <v>0</v>
      </c>
      <c r="C54" s="4">
        <f t="shared" si="55"/>
        <v>0</v>
      </c>
      <c r="D54" s="4">
        <f t="shared" ref="D54:D57" si="56">E54</f>
        <v>0</v>
      </c>
      <c r="E54" s="4">
        <f t="shared" ref="E54:E57" si="57">I54+K54+M54+O54+Q54+S54+U54+W54+Y54+AA54+AC54+AE54</f>
        <v>0</v>
      </c>
      <c r="F54" s="4"/>
      <c r="G54" s="4"/>
      <c r="H54" s="4"/>
      <c r="I54" s="4"/>
      <c r="J54" s="4"/>
      <c r="K54" s="4"/>
      <c r="L54" s="4"/>
      <c r="M54" s="4"/>
      <c r="N54" s="4"/>
      <c r="O54" s="4"/>
      <c r="P54" s="4"/>
      <c r="Q54" s="4"/>
      <c r="R54" s="4"/>
      <c r="S54" s="4"/>
      <c r="T54" s="4"/>
      <c r="U54" s="4"/>
      <c r="V54" s="4"/>
      <c r="W54" s="4"/>
      <c r="X54" s="4"/>
      <c r="Y54" s="4"/>
      <c r="Z54" s="4"/>
      <c r="AA54" s="4"/>
      <c r="AB54" s="4"/>
      <c r="AC54" s="4"/>
      <c r="AD54" s="4"/>
      <c r="AE54" s="25"/>
      <c r="AF54" s="155"/>
    </row>
    <row r="55" spans="1:32" s="47" customFormat="1" x14ac:dyDescent="0.25">
      <c r="A55" s="74" t="s">
        <v>13</v>
      </c>
      <c r="B55" s="4">
        <f t="shared" si="54"/>
        <v>388.9</v>
      </c>
      <c r="C55" s="4">
        <f t="shared" si="55"/>
        <v>0</v>
      </c>
      <c r="D55" s="4">
        <f t="shared" si="56"/>
        <v>0</v>
      </c>
      <c r="E55" s="4">
        <f t="shared" si="57"/>
        <v>0</v>
      </c>
      <c r="F55" s="4">
        <f>E55/B55%</f>
        <v>0</v>
      </c>
      <c r="G55" s="4" t="e">
        <f>E55/C55%</f>
        <v>#DIV/0!</v>
      </c>
      <c r="H55" s="4"/>
      <c r="I55" s="4"/>
      <c r="J55" s="4"/>
      <c r="K55" s="4"/>
      <c r="L55" s="4"/>
      <c r="M55" s="4"/>
      <c r="N55" s="4"/>
      <c r="O55" s="4"/>
      <c r="P55" s="4"/>
      <c r="Q55" s="4"/>
      <c r="R55" s="4"/>
      <c r="S55" s="4"/>
      <c r="T55" s="4"/>
      <c r="U55" s="4"/>
      <c r="V55" s="4"/>
      <c r="W55" s="4"/>
      <c r="X55" s="4">
        <v>388.9</v>
      </c>
      <c r="Y55" s="4"/>
      <c r="Z55" s="4"/>
      <c r="AA55" s="4"/>
      <c r="AB55" s="4"/>
      <c r="AC55" s="4"/>
      <c r="AD55" s="4"/>
      <c r="AE55" s="25"/>
      <c r="AF55" s="155"/>
    </row>
    <row r="56" spans="1:32" s="78" customFormat="1" ht="13.9" customHeight="1" x14ac:dyDescent="0.25">
      <c r="A56" s="68" t="s">
        <v>175</v>
      </c>
      <c r="B56" s="70">
        <f t="shared" si="54"/>
        <v>0</v>
      </c>
      <c r="C56" s="70">
        <f t="shared" si="55"/>
        <v>0</v>
      </c>
      <c r="D56" s="70">
        <f t="shared" si="56"/>
        <v>0</v>
      </c>
      <c r="E56" s="70">
        <f t="shared" si="57"/>
        <v>0</v>
      </c>
      <c r="F56" s="70"/>
      <c r="G56" s="70"/>
      <c r="H56" s="69"/>
      <c r="I56" s="79"/>
      <c r="J56" s="79"/>
      <c r="K56" s="79"/>
      <c r="L56" s="79"/>
      <c r="M56" s="79"/>
      <c r="N56" s="79"/>
      <c r="O56" s="79"/>
      <c r="P56" s="79"/>
      <c r="Q56" s="79"/>
      <c r="R56" s="79"/>
      <c r="S56" s="79"/>
      <c r="T56" s="79"/>
      <c r="U56" s="79"/>
      <c r="V56" s="79"/>
      <c r="W56" s="79"/>
      <c r="X56" s="79"/>
      <c r="Y56" s="79"/>
      <c r="Z56" s="79"/>
      <c r="AA56" s="79"/>
      <c r="AB56" s="79"/>
      <c r="AC56" s="79"/>
      <c r="AD56" s="79"/>
      <c r="AE56" s="79"/>
      <c r="AF56" s="155"/>
    </row>
    <row r="57" spans="1:32" s="47" customFormat="1" x14ac:dyDescent="0.25">
      <c r="A57" s="74" t="s">
        <v>139</v>
      </c>
      <c r="B57" s="4">
        <f t="shared" si="54"/>
        <v>0</v>
      </c>
      <c r="C57" s="4">
        <f t="shared" si="55"/>
        <v>0</v>
      </c>
      <c r="D57" s="4">
        <f t="shared" si="56"/>
        <v>0</v>
      </c>
      <c r="E57" s="4">
        <f t="shared" si="57"/>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56"/>
    </row>
    <row r="58" spans="1:32" s="47" customFormat="1" ht="118.9" customHeight="1" x14ac:dyDescent="0.25">
      <c r="A58" s="85" t="s">
        <v>189</v>
      </c>
      <c r="B58" s="86">
        <f>B60+B61+B62+B64</f>
        <v>0</v>
      </c>
      <c r="C58" s="86">
        <f t="shared" ref="C58:E58" si="58">C60+C61+C62+C64</f>
        <v>0</v>
      </c>
      <c r="D58" s="86">
        <f t="shared" si="58"/>
        <v>0</v>
      </c>
      <c r="E58" s="86">
        <f t="shared" si="58"/>
        <v>0</v>
      </c>
      <c r="F58" s="86" t="e">
        <f>E58/B58%</f>
        <v>#DIV/0!</v>
      </c>
      <c r="G58" s="86" t="e">
        <f>E58/C58%</f>
        <v>#DIV/0!</v>
      </c>
      <c r="H58" s="86">
        <f t="shared" ref="H58:AE58" si="59">H60+H61+H62+H64</f>
        <v>0</v>
      </c>
      <c r="I58" s="86">
        <f t="shared" si="59"/>
        <v>0</v>
      </c>
      <c r="J58" s="86">
        <f t="shared" si="59"/>
        <v>0</v>
      </c>
      <c r="K58" s="86">
        <f t="shared" si="59"/>
        <v>0</v>
      </c>
      <c r="L58" s="86">
        <f t="shared" si="59"/>
        <v>0</v>
      </c>
      <c r="M58" s="86">
        <f t="shared" si="59"/>
        <v>0</v>
      </c>
      <c r="N58" s="86">
        <f t="shared" si="59"/>
        <v>0</v>
      </c>
      <c r="O58" s="86">
        <f t="shared" si="59"/>
        <v>0</v>
      </c>
      <c r="P58" s="86">
        <f t="shared" si="59"/>
        <v>0</v>
      </c>
      <c r="Q58" s="86">
        <f t="shared" si="59"/>
        <v>0</v>
      </c>
      <c r="R58" s="86">
        <f t="shared" si="59"/>
        <v>0</v>
      </c>
      <c r="S58" s="86">
        <f t="shared" si="59"/>
        <v>0</v>
      </c>
      <c r="T58" s="86">
        <f t="shared" si="59"/>
        <v>0</v>
      </c>
      <c r="U58" s="86">
        <f t="shared" si="59"/>
        <v>0</v>
      </c>
      <c r="V58" s="86">
        <f t="shared" si="59"/>
        <v>0</v>
      </c>
      <c r="W58" s="86">
        <f t="shared" si="59"/>
        <v>0</v>
      </c>
      <c r="X58" s="86">
        <f t="shared" si="59"/>
        <v>0</v>
      </c>
      <c r="Y58" s="86">
        <f t="shared" si="59"/>
        <v>0</v>
      </c>
      <c r="Z58" s="86">
        <f t="shared" si="59"/>
        <v>0</v>
      </c>
      <c r="AA58" s="86">
        <f t="shared" si="59"/>
        <v>0</v>
      </c>
      <c r="AB58" s="86">
        <f t="shared" si="59"/>
        <v>0</v>
      </c>
      <c r="AC58" s="86">
        <f t="shared" si="59"/>
        <v>0</v>
      </c>
      <c r="AD58" s="86">
        <f t="shared" si="59"/>
        <v>0</v>
      </c>
      <c r="AE58" s="86">
        <f t="shared" si="59"/>
        <v>0</v>
      </c>
      <c r="AF58" s="157"/>
    </row>
    <row r="59" spans="1:32" s="47" customFormat="1" x14ac:dyDescent="0.25">
      <c r="A59" s="64" t="s">
        <v>148</v>
      </c>
      <c r="B59" s="64"/>
      <c r="C59" s="64"/>
      <c r="D59" s="64"/>
      <c r="E59" s="64"/>
      <c r="F59" s="64"/>
      <c r="G59" s="64"/>
      <c r="H59" s="4"/>
      <c r="I59" s="25"/>
      <c r="J59" s="25"/>
      <c r="K59" s="25"/>
      <c r="L59" s="25"/>
      <c r="M59" s="25"/>
      <c r="N59" s="25"/>
      <c r="O59" s="25"/>
      <c r="P59" s="25"/>
      <c r="Q59" s="25"/>
      <c r="R59" s="25"/>
      <c r="S59" s="25"/>
      <c r="T59" s="25"/>
      <c r="U59" s="25"/>
      <c r="V59" s="25"/>
      <c r="W59" s="25"/>
      <c r="X59" s="25"/>
      <c r="Y59" s="25"/>
      <c r="Z59" s="25"/>
      <c r="AA59" s="25"/>
      <c r="AB59" s="25"/>
      <c r="AC59" s="25"/>
      <c r="AD59" s="25"/>
      <c r="AE59" s="25"/>
      <c r="AF59" s="158"/>
    </row>
    <row r="60" spans="1:32" s="47" customFormat="1" ht="26.45" customHeight="1" x14ac:dyDescent="0.25">
      <c r="A60" s="74" t="s">
        <v>138</v>
      </c>
      <c r="B60" s="4">
        <f t="shared" ref="B60:B64" si="60">H60+J60+L60+N60+P60+R60+T60+V60+X60+Z60+AB60+AD60</f>
        <v>0</v>
      </c>
      <c r="C60" s="4">
        <f t="shared" ref="C60:C64" si="61">H60</f>
        <v>0</v>
      </c>
      <c r="D60" s="4">
        <f>E60</f>
        <v>0</v>
      </c>
      <c r="E60" s="4">
        <f>I60+K60+M60+O60+Q60+S60+U60+W60+Y60+AA60+AC60+AE60</f>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58"/>
    </row>
    <row r="61" spans="1:32" s="47" customFormat="1" ht="32.450000000000003" customHeight="1" x14ac:dyDescent="0.25">
      <c r="A61" s="74" t="s">
        <v>19</v>
      </c>
      <c r="B61" s="4">
        <f t="shared" si="60"/>
        <v>0</v>
      </c>
      <c r="C61" s="4">
        <f t="shared" si="61"/>
        <v>0</v>
      </c>
      <c r="D61" s="4">
        <f t="shared" ref="D61:D64" si="62">E61</f>
        <v>0</v>
      </c>
      <c r="E61" s="4">
        <f t="shared" ref="E61:E64" si="63">I61+K61+M61+O61+Q61+S61+U61+W61+Y61+AA61+AC61+AE61</f>
        <v>0</v>
      </c>
      <c r="F61" s="4"/>
      <c r="G61" s="4"/>
      <c r="H61" s="4"/>
      <c r="I61" s="4"/>
      <c r="J61" s="4"/>
      <c r="K61" s="4"/>
      <c r="L61" s="4"/>
      <c r="M61" s="4"/>
      <c r="N61" s="4"/>
      <c r="O61" s="4"/>
      <c r="P61" s="4"/>
      <c r="Q61" s="4"/>
      <c r="R61" s="4"/>
      <c r="S61" s="4"/>
      <c r="T61" s="4"/>
      <c r="U61" s="4"/>
      <c r="V61" s="4"/>
      <c r="W61" s="4"/>
      <c r="X61" s="4"/>
      <c r="Y61" s="4"/>
      <c r="Z61" s="4"/>
      <c r="AA61" s="4"/>
      <c r="AB61" s="4"/>
      <c r="AC61" s="4"/>
      <c r="AD61" s="4"/>
      <c r="AE61" s="25"/>
      <c r="AF61" s="158"/>
    </row>
    <row r="62" spans="1:32" s="47" customFormat="1" ht="27.6" customHeight="1" x14ac:dyDescent="0.25">
      <c r="A62" s="74" t="s">
        <v>13</v>
      </c>
      <c r="B62" s="4">
        <f t="shared" si="60"/>
        <v>0</v>
      </c>
      <c r="C62" s="4">
        <f t="shared" si="61"/>
        <v>0</v>
      </c>
      <c r="D62" s="4">
        <f t="shared" si="62"/>
        <v>0</v>
      </c>
      <c r="E62" s="4">
        <f t="shared" si="63"/>
        <v>0</v>
      </c>
      <c r="F62" s="4" t="e">
        <f>E62/B62%</f>
        <v>#DIV/0!</v>
      </c>
      <c r="G62" s="4" t="e">
        <f>E62/C62%</f>
        <v>#DIV/0!</v>
      </c>
      <c r="H62" s="4"/>
      <c r="I62" s="4"/>
      <c r="J62" s="4"/>
      <c r="K62" s="4"/>
      <c r="L62" s="4"/>
      <c r="M62" s="4"/>
      <c r="N62" s="4"/>
      <c r="O62" s="4"/>
      <c r="P62" s="4"/>
      <c r="Q62" s="4"/>
      <c r="R62" s="4"/>
      <c r="S62" s="4"/>
      <c r="T62" s="4"/>
      <c r="U62" s="4"/>
      <c r="V62" s="4"/>
      <c r="W62" s="4"/>
      <c r="X62" s="4"/>
      <c r="Y62" s="4"/>
      <c r="Z62" s="4"/>
      <c r="AA62" s="4"/>
      <c r="AB62" s="4"/>
      <c r="AC62" s="4"/>
      <c r="AD62" s="4"/>
      <c r="AE62" s="25"/>
      <c r="AF62" s="158"/>
    </row>
    <row r="63" spans="1:32" s="78" customFormat="1" ht="13.9" customHeight="1" x14ac:dyDescent="0.25">
      <c r="A63" s="68" t="s">
        <v>175</v>
      </c>
      <c r="B63" s="70">
        <f t="shared" si="60"/>
        <v>0</v>
      </c>
      <c r="C63" s="70">
        <f t="shared" si="61"/>
        <v>0</v>
      </c>
      <c r="D63" s="70">
        <f t="shared" si="62"/>
        <v>0</v>
      </c>
      <c r="E63" s="70">
        <f t="shared" si="63"/>
        <v>0</v>
      </c>
      <c r="F63" s="70"/>
      <c r="G63" s="70"/>
      <c r="H63" s="69"/>
      <c r="I63" s="79"/>
      <c r="J63" s="79"/>
      <c r="K63" s="79"/>
      <c r="L63" s="79"/>
      <c r="M63" s="79"/>
      <c r="N63" s="79"/>
      <c r="O63" s="79"/>
      <c r="P63" s="79"/>
      <c r="Q63" s="79"/>
      <c r="R63" s="79"/>
      <c r="S63" s="79"/>
      <c r="T63" s="79"/>
      <c r="U63" s="79"/>
      <c r="V63" s="79"/>
      <c r="W63" s="79"/>
      <c r="X63" s="79"/>
      <c r="Y63" s="79"/>
      <c r="Z63" s="79"/>
      <c r="AA63" s="79"/>
      <c r="AB63" s="79"/>
      <c r="AC63" s="79"/>
      <c r="AD63" s="79"/>
      <c r="AE63" s="79"/>
      <c r="AF63" s="158"/>
    </row>
    <row r="64" spans="1:32" s="47" customFormat="1" ht="29.45" customHeight="1" x14ac:dyDescent="0.25">
      <c r="A64" s="74" t="s">
        <v>139</v>
      </c>
      <c r="B64" s="4">
        <f t="shared" si="60"/>
        <v>0</v>
      </c>
      <c r="C64" s="4">
        <f t="shared" si="61"/>
        <v>0</v>
      </c>
      <c r="D64" s="4">
        <f t="shared" si="62"/>
        <v>0</v>
      </c>
      <c r="E64" s="4">
        <f t="shared" si="63"/>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59"/>
    </row>
    <row r="65" spans="1:32" s="10" customFormat="1" ht="74.45" customHeight="1" x14ac:dyDescent="0.25">
      <c r="A65" s="85" t="s">
        <v>194</v>
      </c>
      <c r="B65" s="86">
        <f t="shared" ref="B65:E65" si="64">B67+B68+B69+B71</f>
        <v>2499.1</v>
      </c>
      <c r="C65" s="86">
        <f t="shared" si="64"/>
        <v>28554.66</v>
      </c>
      <c r="D65" s="86">
        <f t="shared" si="64"/>
        <v>0</v>
      </c>
      <c r="E65" s="86">
        <f t="shared" si="64"/>
        <v>0</v>
      </c>
      <c r="F65" s="86">
        <f>E65/B65%</f>
        <v>0</v>
      </c>
      <c r="G65" s="86">
        <f>E65/C65%</f>
        <v>0</v>
      </c>
      <c r="H65" s="86">
        <f t="shared" ref="H65:AE65" si="65">H67+H68+H69+H71</f>
        <v>0</v>
      </c>
      <c r="I65" s="86">
        <f t="shared" si="65"/>
        <v>0</v>
      </c>
      <c r="J65" s="86">
        <f t="shared" si="65"/>
        <v>0</v>
      </c>
      <c r="K65" s="86">
        <f t="shared" si="65"/>
        <v>0</v>
      </c>
      <c r="L65" s="86">
        <f t="shared" si="65"/>
        <v>0</v>
      </c>
      <c r="M65" s="86">
        <f t="shared" si="65"/>
        <v>0</v>
      </c>
      <c r="N65" s="86">
        <f t="shared" si="65"/>
        <v>0</v>
      </c>
      <c r="O65" s="86">
        <f t="shared" si="65"/>
        <v>0</v>
      </c>
      <c r="P65" s="86">
        <f t="shared" si="65"/>
        <v>0</v>
      </c>
      <c r="Q65" s="86">
        <f t="shared" si="65"/>
        <v>0</v>
      </c>
      <c r="R65" s="86">
        <f t="shared" si="65"/>
        <v>0</v>
      </c>
      <c r="S65" s="86">
        <f t="shared" si="65"/>
        <v>0</v>
      </c>
      <c r="T65" s="86">
        <f t="shared" si="65"/>
        <v>0</v>
      </c>
      <c r="U65" s="86">
        <f t="shared" si="65"/>
        <v>0</v>
      </c>
      <c r="V65" s="86">
        <f t="shared" si="65"/>
        <v>0</v>
      </c>
      <c r="W65" s="86">
        <f t="shared" si="65"/>
        <v>0</v>
      </c>
      <c r="X65" s="86">
        <f t="shared" si="65"/>
        <v>0</v>
      </c>
      <c r="Y65" s="86">
        <f t="shared" si="65"/>
        <v>0</v>
      </c>
      <c r="Z65" s="86">
        <f t="shared" si="65"/>
        <v>2499.1</v>
      </c>
      <c r="AA65" s="86">
        <f t="shared" si="65"/>
        <v>0</v>
      </c>
      <c r="AB65" s="86">
        <f t="shared" si="65"/>
        <v>0</v>
      </c>
      <c r="AC65" s="86">
        <f t="shared" si="65"/>
        <v>0</v>
      </c>
      <c r="AD65" s="86">
        <f t="shared" si="65"/>
        <v>0</v>
      </c>
      <c r="AE65" s="86">
        <f t="shared" si="65"/>
        <v>0</v>
      </c>
      <c r="AF65" s="115" t="s">
        <v>210</v>
      </c>
    </row>
    <row r="66" spans="1:32" s="10" customFormat="1" x14ac:dyDescent="0.25">
      <c r="A66" s="64" t="s">
        <v>148</v>
      </c>
      <c r="B66" s="64"/>
      <c r="C66" s="64"/>
      <c r="D66" s="64"/>
      <c r="E66" s="64"/>
      <c r="F66" s="64"/>
      <c r="G66" s="64"/>
      <c r="H66" s="4"/>
      <c r="I66" s="25"/>
      <c r="J66" s="25"/>
      <c r="K66" s="25"/>
      <c r="L66" s="25"/>
      <c r="M66" s="25"/>
      <c r="N66" s="25"/>
      <c r="O66" s="25"/>
      <c r="P66" s="25"/>
      <c r="Q66" s="25"/>
      <c r="R66" s="25"/>
      <c r="S66" s="25"/>
      <c r="T66" s="25"/>
      <c r="U66" s="25"/>
      <c r="V66" s="25"/>
      <c r="W66" s="25"/>
      <c r="X66" s="25"/>
      <c r="Y66" s="25"/>
      <c r="Z66" s="25"/>
      <c r="AA66" s="25"/>
      <c r="AB66" s="25"/>
      <c r="AC66" s="25"/>
      <c r="AD66" s="25"/>
      <c r="AE66" s="25"/>
      <c r="AF66" s="155"/>
    </row>
    <row r="67" spans="1:32" s="10" customFormat="1" x14ac:dyDescent="0.25">
      <c r="A67" s="95" t="s">
        <v>138</v>
      </c>
      <c r="B67" s="4">
        <f t="shared" ref="B67:B71" si="66">H67+J67+L67+N67+P67+R67+T67+V67+X67+Z67+AB67+AD67</f>
        <v>0</v>
      </c>
      <c r="C67" s="4">
        <f t="shared" ref="C67:C71" si="67">C74+C95+C102</f>
        <v>0</v>
      </c>
      <c r="D67" s="4">
        <f>E67</f>
        <v>0</v>
      </c>
      <c r="E67" s="4">
        <f>I67+K67+M67+O67+Q67+S67+U67+W67+Y67+AA67+AC67+AE67</f>
        <v>0</v>
      </c>
      <c r="F67" s="4"/>
      <c r="G67" s="4"/>
      <c r="H67" s="4"/>
      <c r="I67" s="25"/>
      <c r="J67" s="25"/>
      <c r="K67" s="25"/>
      <c r="L67" s="25"/>
      <c r="M67" s="25"/>
      <c r="N67" s="25"/>
      <c r="O67" s="25"/>
      <c r="P67" s="25"/>
      <c r="Q67" s="25"/>
      <c r="R67" s="25"/>
      <c r="S67" s="25"/>
      <c r="T67" s="25"/>
      <c r="U67" s="25"/>
      <c r="V67" s="25"/>
      <c r="W67" s="25"/>
      <c r="X67" s="25"/>
      <c r="Y67" s="25"/>
      <c r="Z67" s="25"/>
      <c r="AA67" s="25"/>
      <c r="AB67" s="25"/>
      <c r="AC67" s="25"/>
      <c r="AD67" s="25"/>
      <c r="AE67" s="25"/>
      <c r="AF67" s="155"/>
    </row>
    <row r="68" spans="1:32" s="10" customFormat="1" x14ac:dyDescent="0.25">
      <c r="A68" s="95" t="s">
        <v>19</v>
      </c>
      <c r="B68" s="4">
        <f t="shared" si="66"/>
        <v>0</v>
      </c>
      <c r="C68" s="4">
        <f t="shared" si="67"/>
        <v>0</v>
      </c>
      <c r="D68" s="4">
        <f t="shared" ref="D68:D71" si="68">E68</f>
        <v>0</v>
      </c>
      <c r="E68" s="4">
        <f t="shared" ref="E68:E71" si="69">I68+K68+M68+O68+Q68+S68+U68+W68+Y68+AA68+AC68+AE68</f>
        <v>0</v>
      </c>
      <c r="F68" s="4"/>
      <c r="G68" s="4"/>
      <c r="H68" s="4"/>
      <c r="I68" s="25"/>
      <c r="J68" s="25"/>
      <c r="K68" s="25"/>
      <c r="L68" s="25"/>
      <c r="M68" s="25"/>
      <c r="N68" s="25"/>
      <c r="O68" s="25"/>
      <c r="P68" s="25"/>
      <c r="Q68" s="25"/>
      <c r="R68" s="25"/>
      <c r="S68" s="25"/>
      <c r="T68" s="25"/>
      <c r="U68" s="25"/>
      <c r="V68" s="25"/>
      <c r="W68" s="25"/>
      <c r="X68" s="25"/>
      <c r="Y68" s="25"/>
      <c r="Z68" s="25"/>
      <c r="AA68" s="25"/>
      <c r="AB68" s="25"/>
      <c r="AC68" s="25"/>
      <c r="AD68" s="25"/>
      <c r="AE68" s="25"/>
      <c r="AF68" s="155"/>
    </row>
    <row r="69" spans="1:32" s="10" customFormat="1" x14ac:dyDescent="0.25">
      <c r="A69" s="95" t="s">
        <v>13</v>
      </c>
      <c r="B69" s="4">
        <f t="shared" si="66"/>
        <v>2499.1</v>
      </c>
      <c r="C69" s="4">
        <f t="shared" si="67"/>
        <v>28554.66</v>
      </c>
      <c r="D69" s="4">
        <f t="shared" si="68"/>
        <v>0</v>
      </c>
      <c r="E69" s="4">
        <f t="shared" si="69"/>
        <v>0</v>
      </c>
      <c r="F69" s="4">
        <f>E69/B69%</f>
        <v>0</v>
      </c>
      <c r="G69" s="4">
        <f>E69/C69%</f>
        <v>0</v>
      </c>
      <c r="H69" s="4"/>
      <c r="I69" s="25"/>
      <c r="J69" s="25"/>
      <c r="K69" s="25"/>
      <c r="L69" s="25"/>
      <c r="M69" s="25"/>
      <c r="N69" s="25"/>
      <c r="O69" s="25"/>
      <c r="P69" s="25"/>
      <c r="Q69" s="25"/>
      <c r="R69" s="25"/>
      <c r="S69" s="25"/>
      <c r="T69" s="25"/>
      <c r="U69" s="25"/>
      <c r="V69" s="25"/>
      <c r="W69" s="25"/>
      <c r="X69" s="25"/>
      <c r="Y69" s="25"/>
      <c r="Z69" s="25">
        <v>2499.1</v>
      </c>
      <c r="AA69" s="25"/>
      <c r="AB69" s="25"/>
      <c r="AC69" s="25"/>
      <c r="AD69" s="25"/>
      <c r="AE69" s="25"/>
      <c r="AF69" s="155"/>
    </row>
    <row r="70" spans="1:32" s="78" customFormat="1" ht="15" x14ac:dyDescent="0.25">
      <c r="A70" s="68" t="s">
        <v>175</v>
      </c>
      <c r="B70" s="70">
        <f t="shared" si="66"/>
        <v>0</v>
      </c>
      <c r="C70" s="70">
        <f t="shared" si="67"/>
        <v>0</v>
      </c>
      <c r="D70" s="70">
        <f t="shared" si="68"/>
        <v>0</v>
      </c>
      <c r="E70" s="70">
        <f t="shared" si="69"/>
        <v>0</v>
      </c>
      <c r="F70" s="70"/>
      <c r="G70" s="70"/>
      <c r="H70" s="69"/>
      <c r="I70" s="79"/>
      <c r="J70" s="79"/>
      <c r="K70" s="79"/>
      <c r="L70" s="79"/>
      <c r="M70" s="79"/>
      <c r="N70" s="79"/>
      <c r="O70" s="79"/>
      <c r="P70" s="79"/>
      <c r="Q70" s="79"/>
      <c r="R70" s="79"/>
      <c r="S70" s="79"/>
      <c r="T70" s="79"/>
      <c r="U70" s="79"/>
      <c r="V70" s="79"/>
      <c r="W70" s="79"/>
      <c r="X70" s="79"/>
      <c r="Y70" s="79"/>
      <c r="Z70" s="79"/>
      <c r="AA70" s="79"/>
      <c r="AB70" s="79"/>
      <c r="AC70" s="79"/>
      <c r="AD70" s="79"/>
      <c r="AE70" s="79"/>
      <c r="AF70" s="155"/>
    </row>
    <row r="71" spans="1:32" s="10" customFormat="1" x14ac:dyDescent="0.25">
      <c r="A71" s="95" t="s">
        <v>139</v>
      </c>
      <c r="B71" s="4">
        <f t="shared" si="66"/>
        <v>0</v>
      </c>
      <c r="C71" s="4">
        <f t="shared" si="67"/>
        <v>0</v>
      </c>
      <c r="D71" s="4">
        <f t="shared" si="68"/>
        <v>0</v>
      </c>
      <c r="E71" s="4">
        <f t="shared" si="69"/>
        <v>0</v>
      </c>
      <c r="F71" s="4"/>
      <c r="G71" s="4"/>
      <c r="H71" s="4"/>
      <c r="I71" s="25"/>
      <c r="J71" s="25"/>
      <c r="K71" s="25"/>
      <c r="L71" s="25"/>
      <c r="M71" s="25"/>
      <c r="N71" s="25"/>
      <c r="O71" s="25"/>
      <c r="P71" s="25"/>
      <c r="Q71" s="25"/>
      <c r="R71" s="25"/>
      <c r="S71" s="25"/>
      <c r="T71" s="25"/>
      <c r="U71" s="25"/>
      <c r="V71" s="25"/>
      <c r="W71" s="25"/>
      <c r="X71" s="25"/>
      <c r="Y71" s="25"/>
      <c r="Z71" s="25"/>
      <c r="AA71" s="25"/>
      <c r="AB71" s="25"/>
      <c r="AC71" s="25"/>
      <c r="AD71" s="25"/>
      <c r="AE71" s="25"/>
      <c r="AF71" s="156"/>
    </row>
    <row r="72" spans="1:32" s="10" customFormat="1" ht="74.45" customHeight="1" x14ac:dyDescent="0.25">
      <c r="A72" s="98" t="s">
        <v>153</v>
      </c>
      <c r="B72" s="82">
        <f t="shared" ref="B72:AE72" si="70">B74+B75+B76+B78</f>
        <v>2131.6999999999998</v>
      </c>
      <c r="C72" s="82">
        <f t="shared" si="70"/>
        <v>14782.019999999999</v>
      </c>
      <c r="D72" s="82">
        <f t="shared" si="70"/>
        <v>0</v>
      </c>
      <c r="E72" s="82">
        <f t="shared" si="70"/>
        <v>0</v>
      </c>
      <c r="F72" s="82">
        <f>E72/B72%</f>
        <v>0</v>
      </c>
      <c r="G72" s="82">
        <f>E72/C72%</f>
        <v>0</v>
      </c>
      <c r="H72" s="82">
        <f t="shared" si="70"/>
        <v>0</v>
      </c>
      <c r="I72" s="82">
        <f t="shared" si="70"/>
        <v>0</v>
      </c>
      <c r="J72" s="82">
        <f t="shared" si="70"/>
        <v>0</v>
      </c>
      <c r="K72" s="82">
        <f t="shared" si="70"/>
        <v>0</v>
      </c>
      <c r="L72" s="82">
        <f t="shared" si="70"/>
        <v>0</v>
      </c>
      <c r="M72" s="82">
        <f t="shared" si="70"/>
        <v>0</v>
      </c>
      <c r="N72" s="82">
        <f t="shared" si="70"/>
        <v>0</v>
      </c>
      <c r="O72" s="82">
        <f t="shared" si="70"/>
        <v>0</v>
      </c>
      <c r="P72" s="82">
        <f t="shared" si="70"/>
        <v>0</v>
      </c>
      <c r="Q72" s="82">
        <f t="shared" si="70"/>
        <v>0</v>
      </c>
      <c r="R72" s="82">
        <f t="shared" si="70"/>
        <v>0</v>
      </c>
      <c r="S72" s="82">
        <f t="shared" si="70"/>
        <v>0</v>
      </c>
      <c r="T72" s="82">
        <f t="shared" si="70"/>
        <v>0</v>
      </c>
      <c r="U72" s="82">
        <f t="shared" si="70"/>
        <v>0</v>
      </c>
      <c r="V72" s="82">
        <f t="shared" si="70"/>
        <v>0</v>
      </c>
      <c r="W72" s="82">
        <f t="shared" si="70"/>
        <v>0</v>
      </c>
      <c r="X72" s="82">
        <f t="shared" si="70"/>
        <v>0</v>
      </c>
      <c r="Y72" s="82">
        <f t="shared" si="70"/>
        <v>0</v>
      </c>
      <c r="Z72" s="82">
        <f t="shared" si="70"/>
        <v>2131.6999999999998</v>
      </c>
      <c r="AA72" s="82">
        <f t="shared" si="70"/>
        <v>0</v>
      </c>
      <c r="AB72" s="82">
        <f t="shared" si="70"/>
        <v>0</v>
      </c>
      <c r="AC72" s="82">
        <f t="shared" si="70"/>
        <v>0</v>
      </c>
      <c r="AD72" s="82">
        <f t="shared" si="70"/>
        <v>0</v>
      </c>
      <c r="AE72" s="82">
        <f t="shared" si="70"/>
        <v>0</v>
      </c>
      <c r="AF72" s="115" t="s">
        <v>211</v>
      </c>
    </row>
    <row r="73" spans="1:32" s="10" customFormat="1" x14ac:dyDescent="0.25">
      <c r="A73" s="64" t="s">
        <v>148</v>
      </c>
      <c r="B73" s="64"/>
      <c r="C73" s="64"/>
      <c r="D73" s="64"/>
      <c r="E73" s="64"/>
      <c r="F73" s="64"/>
      <c r="G73" s="64"/>
      <c r="H73" s="4"/>
      <c r="I73" s="25"/>
      <c r="J73" s="25"/>
      <c r="K73" s="25"/>
      <c r="L73" s="25"/>
      <c r="M73" s="25"/>
      <c r="N73" s="25"/>
      <c r="O73" s="25"/>
      <c r="P73" s="25"/>
      <c r="Q73" s="25"/>
      <c r="R73" s="25"/>
      <c r="S73" s="25"/>
      <c r="T73" s="25"/>
      <c r="U73" s="25"/>
      <c r="V73" s="25"/>
      <c r="W73" s="25"/>
      <c r="X73" s="25"/>
      <c r="Y73" s="25"/>
      <c r="Z73" s="25"/>
      <c r="AA73" s="25"/>
      <c r="AB73" s="25"/>
      <c r="AC73" s="25"/>
      <c r="AD73" s="25"/>
      <c r="AE73" s="25"/>
      <c r="AF73" s="155"/>
    </row>
    <row r="74" spans="1:32" s="10" customFormat="1" x14ac:dyDescent="0.25">
      <c r="A74" s="74" t="s">
        <v>138</v>
      </c>
      <c r="B74" s="4">
        <f t="shared" ref="B74:B78" si="71">H74+J74+L74+N74+P74+R74+T74+V74+X74+Z74+AB74+AD74</f>
        <v>0</v>
      </c>
      <c r="C74" s="4">
        <f t="shared" ref="C74:C78" si="72">C81+C102+C109</f>
        <v>0</v>
      </c>
      <c r="D74" s="4">
        <f>E74</f>
        <v>0</v>
      </c>
      <c r="E74" s="4">
        <f>I74+K74+M74+O74+Q74+S74+U74+W74+Y74+AA74+AC74+AE74</f>
        <v>0</v>
      </c>
      <c r="F74" s="4"/>
      <c r="G74" s="4"/>
      <c r="H74" s="4"/>
      <c r="I74" s="25"/>
      <c r="J74" s="25"/>
      <c r="K74" s="25"/>
      <c r="L74" s="25"/>
      <c r="M74" s="25"/>
      <c r="N74" s="25"/>
      <c r="O74" s="25"/>
      <c r="P74" s="25"/>
      <c r="Q74" s="25"/>
      <c r="R74" s="25"/>
      <c r="S74" s="25"/>
      <c r="T74" s="25"/>
      <c r="U74" s="25"/>
      <c r="V74" s="25"/>
      <c r="W74" s="25"/>
      <c r="X74" s="25"/>
      <c r="Y74" s="25"/>
      <c r="Z74" s="25"/>
      <c r="AA74" s="25"/>
      <c r="AB74" s="25"/>
      <c r="AC74" s="25"/>
      <c r="AD74" s="25"/>
      <c r="AE74" s="25"/>
      <c r="AF74" s="155"/>
    </row>
    <row r="75" spans="1:32" s="10" customFormat="1" x14ac:dyDescent="0.25">
      <c r="A75" s="74" t="s">
        <v>19</v>
      </c>
      <c r="B75" s="4">
        <f t="shared" si="71"/>
        <v>0</v>
      </c>
      <c r="C75" s="4">
        <f t="shared" si="72"/>
        <v>0</v>
      </c>
      <c r="D75" s="4">
        <f t="shared" ref="D75:D78" si="73">E75</f>
        <v>0</v>
      </c>
      <c r="E75" s="4">
        <f t="shared" ref="E75:E78" si="74">I75+K75+M75+O75+Q75+S75+U75+W75+Y75+AA75+AC75+AE75</f>
        <v>0</v>
      </c>
      <c r="F75" s="4"/>
      <c r="G75" s="4"/>
      <c r="H75" s="4"/>
      <c r="I75" s="25"/>
      <c r="J75" s="25"/>
      <c r="K75" s="25"/>
      <c r="L75" s="25"/>
      <c r="M75" s="25"/>
      <c r="N75" s="25"/>
      <c r="O75" s="25"/>
      <c r="P75" s="25"/>
      <c r="Q75" s="25"/>
      <c r="R75" s="25"/>
      <c r="S75" s="25"/>
      <c r="T75" s="25"/>
      <c r="U75" s="25"/>
      <c r="V75" s="25"/>
      <c r="W75" s="25"/>
      <c r="X75" s="25"/>
      <c r="Y75" s="25"/>
      <c r="Z75" s="25"/>
      <c r="AA75" s="25"/>
      <c r="AB75" s="25"/>
      <c r="AC75" s="25"/>
      <c r="AD75" s="25"/>
      <c r="AE75" s="25"/>
      <c r="AF75" s="155"/>
    </row>
    <row r="76" spans="1:32" s="10" customFormat="1" x14ac:dyDescent="0.25">
      <c r="A76" s="74" t="s">
        <v>13</v>
      </c>
      <c r="B76" s="4">
        <f t="shared" si="71"/>
        <v>2131.6999999999998</v>
      </c>
      <c r="C76" s="4">
        <f t="shared" si="72"/>
        <v>14782.019999999999</v>
      </c>
      <c r="D76" s="4">
        <f t="shared" si="73"/>
        <v>0</v>
      </c>
      <c r="E76" s="4">
        <f t="shared" si="74"/>
        <v>0</v>
      </c>
      <c r="F76" s="4">
        <f>E76/B76%</f>
        <v>0</v>
      </c>
      <c r="G76" s="4">
        <f>E76/C76%</f>
        <v>0</v>
      </c>
      <c r="H76" s="4"/>
      <c r="I76" s="25"/>
      <c r="J76" s="25"/>
      <c r="K76" s="25"/>
      <c r="L76" s="25"/>
      <c r="M76" s="25"/>
      <c r="N76" s="25"/>
      <c r="O76" s="25"/>
      <c r="P76" s="25"/>
      <c r="Q76" s="25"/>
      <c r="R76" s="25"/>
      <c r="S76" s="25"/>
      <c r="T76" s="25"/>
      <c r="U76" s="25"/>
      <c r="V76" s="25"/>
      <c r="W76" s="25"/>
      <c r="X76" s="25"/>
      <c r="Y76" s="25"/>
      <c r="Z76" s="25">
        <v>2131.6999999999998</v>
      </c>
      <c r="AA76" s="25"/>
      <c r="AB76" s="25"/>
      <c r="AC76" s="25"/>
      <c r="AD76" s="25"/>
      <c r="AE76" s="25"/>
      <c r="AF76" s="155"/>
    </row>
    <row r="77" spans="1:32" s="78" customFormat="1" ht="15" x14ac:dyDescent="0.25">
      <c r="A77" s="68" t="s">
        <v>175</v>
      </c>
      <c r="B77" s="70">
        <f t="shared" si="71"/>
        <v>0</v>
      </c>
      <c r="C77" s="70">
        <f t="shared" si="72"/>
        <v>0</v>
      </c>
      <c r="D77" s="70">
        <f t="shared" si="73"/>
        <v>0</v>
      </c>
      <c r="E77" s="70">
        <f t="shared" si="74"/>
        <v>0</v>
      </c>
      <c r="F77" s="70"/>
      <c r="G77" s="70"/>
      <c r="H77" s="69"/>
      <c r="I77" s="79"/>
      <c r="J77" s="79"/>
      <c r="K77" s="79"/>
      <c r="L77" s="79"/>
      <c r="M77" s="79"/>
      <c r="N77" s="79"/>
      <c r="O77" s="79"/>
      <c r="P77" s="79"/>
      <c r="Q77" s="79"/>
      <c r="R77" s="79"/>
      <c r="S77" s="79"/>
      <c r="T77" s="79"/>
      <c r="U77" s="79"/>
      <c r="V77" s="79"/>
      <c r="W77" s="79"/>
      <c r="X77" s="79"/>
      <c r="Y77" s="79"/>
      <c r="Z77" s="79"/>
      <c r="AA77" s="79"/>
      <c r="AB77" s="79"/>
      <c r="AC77" s="79"/>
      <c r="AD77" s="79"/>
      <c r="AE77" s="79"/>
      <c r="AF77" s="155"/>
    </row>
    <row r="78" spans="1:32" s="10" customFormat="1" x14ac:dyDescent="0.25">
      <c r="A78" s="74" t="s">
        <v>139</v>
      </c>
      <c r="B78" s="4">
        <f t="shared" si="71"/>
        <v>0</v>
      </c>
      <c r="C78" s="4">
        <f t="shared" si="72"/>
        <v>0</v>
      </c>
      <c r="D78" s="4">
        <f t="shared" si="73"/>
        <v>0</v>
      </c>
      <c r="E78" s="4">
        <f t="shared" si="74"/>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56"/>
    </row>
    <row r="79" spans="1:32" ht="50.45" customHeight="1" x14ac:dyDescent="0.25">
      <c r="A79" s="99" t="s">
        <v>154</v>
      </c>
      <c r="B79" s="100">
        <f t="shared" ref="B79:AD79" si="75">B83+B85</f>
        <v>181135.80000000002</v>
      </c>
      <c r="C79" s="100">
        <f t="shared" si="75"/>
        <v>14217.8</v>
      </c>
      <c r="D79" s="100">
        <f t="shared" si="75"/>
        <v>6855.44</v>
      </c>
      <c r="E79" s="100">
        <f t="shared" si="75"/>
        <v>6855.44</v>
      </c>
      <c r="F79" s="100">
        <f>E79/B79%</f>
        <v>3.7846963438480956</v>
      </c>
      <c r="G79" s="100">
        <f>E79/C79%</f>
        <v>48.217305068294671</v>
      </c>
      <c r="H79" s="100">
        <f t="shared" si="75"/>
        <v>14217.8</v>
      </c>
      <c r="I79" s="100">
        <f t="shared" si="75"/>
        <v>6855.44</v>
      </c>
      <c r="J79" s="100">
        <f t="shared" si="75"/>
        <v>19278.73</v>
      </c>
      <c r="K79" s="100">
        <f t="shared" si="75"/>
        <v>0</v>
      </c>
      <c r="L79" s="100">
        <f t="shared" si="75"/>
        <v>15484.47</v>
      </c>
      <c r="M79" s="100">
        <f t="shared" si="75"/>
        <v>0</v>
      </c>
      <c r="N79" s="100">
        <f t="shared" si="75"/>
        <v>15827.539999999999</v>
      </c>
      <c r="O79" s="100">
        <f t="shared" si="75"/>
        <v>0</v>
      </c>
      <c r="P79" s="100">
        <f t="shared" si="75"/>
        <v>15722.34</v>
      </c>
      <c r="Q79" s="100">
        <f t="shared" si="75"/>
        <v>0</v>
      </c>
      <c r="R79" s="100">
        <f t="shared" si="75"/>
        <v>15873.509999999998</v>
      </c>
      <c r="S79" s="100">
        <f t="shared" si="75"/>
        <v>0</v>
      </c>
      <c r="T79" s="100">
        <f t="shared" si="75"/>
        <v>19639.18</v>
      </c>
      <c r="U79" s="100">
        <f t="shared" si="75"/>
        <v>0</v>
      </c>
      <c r="V79" s="100">
        <f t="shared" si="75"/>
        <v>16424.39</v>
      </c>
      <c r="W79" s="100">
        <f t="shared" si="75"/>
        <v>0</v>
      </c>
      <c r="X79" s="100">
        <f t="shared" si="75"/>
        <v>10706.539999999999</v>
      </c>
      <c r="Y79" s="100">
        <f t="shared" si="75"/>
        <v>0</v>
      </c>
      <c r="Z79" s="100">
        <f t="shared" si="75"/>
        <v>13320.460000000001</v>
      </c>
      <c r="AA79" s="100">
        <f t="shared" si="75"/>
        <v>0</v>
      </c>
      <c r="AB79" s="100">
        <f t="shared" si="75"/>
        <v>12283.19</v>
      </c>
      <c r="AC79" s="100">
        <f t="shared" si="75"/>
        <v>0</v>
      </c>
      <c r="AD79" s="100">
        <f t="shared" si="75"/>
        <v>12357.65</v>
      </c>
      <c r="AE79" s="100">
        <f t="shared" ref="AE79" si="76">AE83+AE85</f>
        <v>0</v>
      </c>
      <c r="AF79" s="151"/>
    </row>
    <row r="80" spans="1:32" x14ac:dyDescent="0.25">
      <c r="A80" s="64" t="s">
        <v>148</v>
      </c>
      <c r="B80" s="64"/>
      <c r="C80" s="64"/>
      <c r="D80" s="64"/>
      <c r="E80" s="64"/>
      <c r="F80" s="64"/>
      <c r="G80" s="64"/>
      <c r="H80" s="4"/>
      <c r="I80" s="25"/>
      <c r="J80" s="25"/>
      <c r="K80" s="25"/>
      <c r="L80" s="25"/>
      <c r="M80" s="25"/>
      <c r="N80" s="25"/>
      <c r="O80" s="25"/>
      <c r="P80" s="25"/>
      <c r="Q80" s="25"/>
      <c r="R80" s="25"/>
      <c r="S80" s="25"/>
      <c r="T80" s="25"/>
      <c r="U80" s="25"/>
      <c r="V80" s="25"/>
      <c r="W80" s="25"/>
      <c r="X80" s="25"/>
      <c r="Y80" s="25"/>
      <c r="Z80" s="25"/>
      <c r="AA80" s="25"/>
      <c r="AB80" s="25"/>
      <c r="AC80" s="25"/>
      <c r="AD80" s="25"/>
      <c r="AE80" s="25"/>
      <c r="AF80" s="152"/>
    </row>
    <row r="81" spans="1:32" x14ac:dyDescent="0.25">
      <c r="A81" s="74" t="s">
        <v>138</v>
      </c>
      <c r="B81" s="4">
        <f t="shared" ref="B81:B85" si="77">H81+J81+L81+N81+P81+R81+T81+V81+X81+Z81+AB81+AD81</f>
        <v>0</v>
      </c>
      <c r="C81" s="4">
        <f>C88+C109+C116+C123+C130+C137</f>
        <v>0</v>
      </c>
      <c r="D81" s="4">
        <f t="shared" ref="D81:E81" si="78">D88+D109+D116+D123+D130+D137</f>
        <v>0</v>
      </c>
      <c r="E81" s="4">
        <f t="shared" si="78"/>
        <v>0</v>
      </c>
      <c r="F81" s="4"/>
      <c r="G81" s="4"/>
      <c r="H81" s="4">
        <f t="shared" ref="H81:AE81" si="79">H88+H109+H116+H123+H130+H137</f>
        <v>0</v>
      </c>
      <c r="I81" s="4">
        <f t="shared" si="79"/>
        <v>0</v>
      </c>
      <c r="J81" s="4">
        <f t="shared" si="79"/>
        <v>0</v>
      </c>
      <c r="K81" s="4">
        <f t="shared" si="79"/>
        <v>0</v>
      </c>
      <c r="L81" s="4">
        <f t="shared" si="79"/>
        <v>0</v>
      </c>
      <c r="M81" s="4">
        <f t="shared" si="79"/>
        <v>0</v>
      </c>
      <c r="N81" s="4">
        <f t="shared" si="79"/>
        <v>0</v>
      </c>
      <c r="O81" s="4">
        <f t="shared" si="79"/>
        <v>0</v>
      </c>
      <c r="P81" s="4">
        <f t="shared" si="79"/>
        <v>0</v>
      </c>
      <c r="Q81" s="4">
        <f t="shared" si="79"/>
        <v>0</v>
      </c>
      <c r="R81" s="4">
        <f t="shared" si="79"/>
        <v>0</v>
      </c>
      <c r="S81" s="4">
        <f t="shared" si="79"/>
        <v>0</v>
      </c>
      <c r="T81" s="4">
        <f t="shared" si="79"/>
        <v>0</v>
      </c>
      <c r="U81" s="4">
        <f t="shared" si="79"/>
        <v>0</v>
      </c>
      <c r="V81" s="4">
        <f t="shared" si="79"/>
        <v>0</v>
      </c>
      <c r="W81" s="4">
        <f t="shared" si="79"/>
        <v>0</v>
      </c>
      <c r="X81" s="4">
        <f t="shared" si="79"/>
        <v>0</v>
      </c>
      <c r="Y81" s="4">
        <f t="shared" si="79"/>
        <v>0</v>
      </c>
      <c r="Z81" s="4">
        <f t="shared" si="79"/>
        <v>0</v>
      </c>
      <c r="AA81" s="4">
        <f t="shared" si="79"/>
        <v>0</v>
      </c>
      <c r="AB81" s="4">
        <f t="shared" si="79"/>
        <v>0</v>
      </c>
      <c r="AC81" s="4">
        <f t="shared" si="79"/>
        <v>0</v>
      </c>
      <c r="AD81" s="4">
        <f t="shared" si="79"/>
        <v>0</v>
      </c>
      <c r="AE81" s="4">
        <f t="shared" si="79"/>
        <v>0</v>
      </c>
      <c r="AF81" s="152"/>
    </row>
    <row r="82" spans="1:32" x14ac:dyDescent="0.25">
      <c r="A82" s="74" t="s">
        <v>19</v>
      </c>
      <c r="B82" s="4">
        <f t="shared" si="77"/>
        <v>0</v>
      </c>
      <c r="C82" s="4">
        <f t="shared" ref="C82:E85" si="80">C89+C110+C117+C124+C131+C138</f>
        <v>0</v>
      </c>
      <c r="D82" s="4">
        <f t="shared" si="80"/>
        <v>0</v>
      </c>
      <c r="E82" s="4">
        <f t="shared" si="80"/>
        <v>0</v>
      </c>
      <c r="F82" s="4"/>
      <c r="G82" s="4"/>
      <c r="H82" s="4">
        <f t="shared" ref="H82:AE82" si="81">H89+H110+H117+H124+H131+H138</f>
        <v>0</v>
      </c>
      <c r="I82" s="4">
        <f t="shared" si="81"/>
        <v>0</v>
      </c>
      <c r="J82" s="4">
        <f t="shared" si="81"/>
        <v>0</v>
      </c>
      <c r="K82" s="4">
        <f t="shared" si="81"/>
        <v>0</v>
      </c>
      <c r="L82" s="4">
        <f t="shared" si="81"/>
        <v>0</v>
      </c>
      <c r="M82" s="4">
        <f t="shared" si="81"/>
        <v>0</v>
      </c>
      <c r="N82" s="4">
        <f t="shared" si="81"/>
        <v>0</v>
      </c>
      <c r="O82" s="4">
        <f t="shared" si="81"/>
        <v>0</v>
      </c>
      <c r="P82" s="4">
        <f t="shared" si="81"/>
        <v>0</v>
      </c>
      <c r="Q82" s="4">
        <f t="shared" si="81"/>
        <v>0</v>
      </c>
      <c r="R82" s="4">
        <f t="shared" si="81"/>
        <v>0</v>
      </c>
      <c r="S82" s="4">
        <f t="shared" si="81"/>
        <v>0</v>
      </c>
      <c r="T82" s="4">
        <f t="shared" si="81"/>
        <v>0</v>
      </c>
      <c r="U82" s="4">
        <f t="shared" si="81"/>
        <v>0</v>
      </c>
      <c r="V82" s="4">
        <f t="shared" si="81"/>
        <v>0</v>
      </c>
      <c r="W82" s="4">
        <f t="shared" si="81"/>
        <v>0</v>
      </c>
      <c r="X82" s="4">
        <f t="shared" si="81"/>
        <v>0</v>
      </c>
      <c r="Y82" s="4">
        <f t="shared" si="81"/>
        <v>0</v>
      </c>
      <c r="Z82" s="4">
        <f t="shared" si="81"/>
        <v>0</v>
      </c>
      <c r="AA82" s="4">
        <f t="shared" si="81"/>
        <v>0</v>
      </c>
      <c r="AB82" s="4">
        <f t="shared" si="81"/>
        <v>0</v>
      </c>
      <c r="AC82" s="4">
        <f t="shared" si="81"/>
        <v>0</v>
      </c>
      <c r="AD82" s="4">
        <f t="shared" si="81"/>
        <v>0</v>
      </c>
      <c r="AE82" s="4">
        <f t="shared" si="81"/>
        <v>0</v>
      </c>
      <c r="AF82" s="152"/>
    </row>
    <row r="83" spans="1:32" x14ac:dyDescent="0.25">
      <c r="A83" s="74" t="s">
        <v>13</v>
      </c>
      <c r="B83" s="4">
        <f t="shared" si="77"/>
        <v>181135.80000000002</v>
      </c>
      <c r="C83" s="4">
        <f t="shared" si="80"/>
        <v>14217.8</v>
      </c>
      <c r="D83" s="4">
        <f t="shared" si="80"/>
        <v>6855.44</v>
      </c>
      <c r="E83" s="4">
        <f t="shared" si="80"/>
        <v>6855.44</v>
      </c>
      <c r="F83" s="4">
        <f>E83/B83%</f>
        <v>3.7846963438480956</v>
      </c>
      <c r="G83" s="4">
        <f>E83/C83%</f>
        <v>48.217305068294671</v>
      </c>
      <c r="H83" s="4">
        <f t="shared" ref="H83:AE83" si="82">H90+H111+H118+H125+H132+H139</f>
        <v>14217.8</v>
      </c>
      <c r="I83" s="4">
        <f t="shared" si="82"/>
        <v>6855.44</v>
      </c>
      <c r="J83" s="4">
        <f t="shared" si="82"/>
        <v>19278.73</v>
      </c>
      <c r="K83" s="4">
        <f t="shared" si="82"/>
        <v>0</v>
      </c>
      <c r="L83" s="4">
        <f t="shared" si="82"/>
        <v>15484.47</v>
      </c>
      <c r="M83" s="4">
        <f t="shared" si="82"/>
        <v>0</v>
      </c>
      <c r="N83" s="4">
        <f t="shared" si="82"/>
        <v>15827.539999999999</v>
      </c>
      <c r="O83" s="4">
        <f t="shared" si="82"/>
        <v>0</v>
      </c>
      <c r="P83" s="4">
        <f t="shared" si="82"/>
        <v>15722.34</v>
      </c>
      <c r="Q83" s="4">
        <f t="shared" si="82"/>
        <v>0</v>
      </c>
      <c r="R83" s="4">
        <f t="shared" si="82"/>
        <v>15873.509999999998</v>
      </c>
      <c r="S83" s="4">
        <f t="shared" si="82"/>
        <v>0</v>
      </c>
      <c r="T83" s="4">
        <f t="shared" si="82"/>
        <v>19639.18</v>
      </c>
      <c r="U83" s="4">
        <f t="shared" si="82"/>
        <v>0</v>
      </c>
      <c r="V83" s="4">
        <f t="shared" si="82"/>
        <v>16424.39</v>
      </c>
      <c r="W83" s="4">
        <f t="shared" si="82"/>
        <v>0</v>
      </c>
      <c r="X83" s="4">
        <f t="shared" si="82"/>
        <v>10706.539999999999</v>
      </c>
      <c r="Y83" s="4">
        <f t="shared" si="82"/>
        <v>0</v>
      </c>
      <c r="Z83" s="4">
        <f t="shared" si="82"/>
        <v>13320.460000000001</v>
      </c>
      <c r="AA83" s="4">
        <f t="shared" si="82"/>
        <v>0</v>
      </c>
      <c r="AB83" s="4">
        <f t="shared" si="82"/>
        <v>12283.19</v>
      </c>
      <c r="AC83" s="4">
        <f t="shared" si="82"/>
        <v>0</v>
      </c>
      <c r="AD83" s="4">
        <f t="shared" si="82"/>
        <v>12357.65</v>
      </c>
      <c r="AE83" s="4">
        <f t="shared" si="82"/>
        <v>0</v>
      </c>
      <c r="AF83" s="152"/>
    </row>
    <row r="84" spans="1:32" s="78" customFormat="1" ht="15" x14ac:dyDescent="0.25">
      <c r="A84" s="68" t="s">
        <v>175</v>
      </c>
      <c r="B84" s="70">
        <f t="shared" si="77"/>
        <v>0</v>
      </c>
      <c r="C84" s="69">
        <f t="shared" si="80"/>
        <v>0</v>
      </c>
      <c r="D84" s="69">
        <f t="shared" si="80"/>
        <v>0</v>
      </c>
      <c r="E84" s="69">
        <f t="shared" si="80"/>
        <v>0</v>
      </c>
      <c r="F84" s="70"/>
      <c r="G84" s="70"/>
      <c r="H84" s="69">
        <f t="shared" ref="H84:AE84" si="83">H91+H112+H119+H126+H133+H140</f>
        <v>0</v>
      </c>
      <c r="I84" s="69">
        <f t="shared" si="83"/>
        <v>0</v>
      </c>
      <c r="J84" s="69">
        <f t="shared" si="83"/>
        <v>0</v>
      </c>
      <c r="K84" s="69">
        <f t="shared" si="83"/>
        <v>0</v>
      </c>
      <c r="L84" s="69">
        <f t="shared" si="83"/>
        <v>0</v>
      </c>
      <c r="M84" s="69">
        <f t="shared" si="83"/>
        <v>0</v>
      </c>
      <c r="N84" s="69">
        <f t="shared" si="83"/>
        <v>0</v>
      </c>
      <c r="O84" s="69">
        <f t="shared" si="83"/>
        <v>0</v>
      </c>
      <c r="P84" s="69">
        <f t="shared" si="83"/>
        <v>0</v>
      </c>
      <c r="Q84" s="69">
        <f t="shared" si="83"/>
        <v>0</v>
      </c>
      <c r="R84" s="69">
        <f t="shared" si="83"/>
        <v>0</v>
      </c>
      <c r="S84" s="69">
        <f t="shared" si="83"/>
        <v>0</v>
      </c>
      <c r="T84" s="69">
        <f t="shared" si="83"/>
        <v>0</v>
      </c>
      <c r="U84" s="69">
        <f t="shared" si="83"/>
        <v>0</v>
      </c>
      <c r="V84" s="69">
        <f t="shared" si="83"/>
        <v>0</v>
      </c>
      <c r="W84" s="69">
        <f t="shared" si="83"/>
        <v>0</v>
      </c>
      <c r="X84" s="69">
        <f t="shared" si="83"/>
        <v>0</v>
      </c>
      <c r="Y84" s="69">
        <f t="shared" si="83"/>
        <v>0</v>
      </c>
      <c r="Z84" s="69">
        <f t="shared" si="83"/>
        <v>0</v>
      </c>
      <c r="AA84" s="69">
        <f t="shared" si="83"/>
        <v>0</v>
      </c>
      <c r="AB84" s="69">
        <f t="shared" si="83"/>
        <v>0</v>
      </c>
      <c r="AC84" s="69">
        <f t="shared" si="83"/>
        <v>0</v>
      </c>
      <c r="AD84" s="69">
        <f t="shared" si="83"/>
        <v>0</v>
      </c>
      <c r="AE84" s="69">
        <f t="shared" si="83"/>
        <v>0</v>
      </c>
      <c r="AF84" s="152"/>
    </row>
    <row r="85" spans="1:32" x14ac:dyDescent="0.25">
      <c r="A85" s="74" t="s">
        <v>139</v>
      </c>
      <c r="B85" s="4">
        <f t="shared" si="77"/>
        <v>0</v>
      </c>
      <c r="C85" s="4">
        <f t="shared" si="80"/>
        <v>0</v>
      </c>
      <c r="D85" s="4">
        <f t="shared" si="80"/>
        <v>0</v>
      </c>
      <c r="E85" s="4">
        <f t="shared" si="80"/>
        <v>0</v>
      </c>
      <c r="F85" s="4"/>
      <c r="G85" s="4"/>
      <c r="H85" s="4">
        <f t="shared" ref="H85:AE85" si="84">H92+H113+H120+H127+H134+H141</f>
        <v>0</v>
      </c>
      <c r="I85" s="4">
        <f t="shared" si="84"/>
        <v>0</v>
      </c>
      <c r="J85" s="4">
        <f t="shared" si="84"/>
        <v>0</v>
      </c>
      <c r="K85" s="4">
        <f t="shared" si="84"/>
        <v>0</v>
      </c>
      <c r="L85" s="4">
        <f t="shared" si="84"/>
        <v>0</v>
      </c>
      <c r="M85" s="4">
        <f t="shared" si="84"/>
        <v>0</v>
      </c>
      <c r="N85" s="4">
        <f t="shared" si="84"/>
        <v>0</v>
      </c>
      <c r="O85" s="4">
        <f t="shared" si="84"/>
        <v>0</v>
      </c>
      <c r="P85" s="4">
        <f t="shared" si="84"/>
        <v>0</v>
      </c>
      <c r="Q85" s="4">
        <f t="shared" si="84"/>
        <v>0</v>
      </c>
      <c r="R85" s="4">
        <f t="shared" si="84"/>
        <v>0</v>
      </c>
      <c r="S85" s="4">
        <f t="shared" si="84"/>
        <v>0</v>
      </c>
      <c r="T85" s="4">
        <f t="shared" si="84"/>
        <v>0</v>
      </c>
      <c r="U85" s="4">
        <f t="shared" si="84"/>
        <v>0</v>
      </c>
      <c r="V85" s="4">
        <f t="shared" si="84"/>
        <v>0</v>
      </c>
      <c r="W85" s="4">
        <f t="shared" si="84"/>
        <v>0</v>
      </c>
      <c r="X85" s="4">
        <f t="shared" si="84"/>
        <v>0</v>
      </c>
      <c r="Y85" s="4">
        <f t="shared" si="84"/>
        <v>0</v>
      </c>
      <c r="Z85" s="4">
        <f t="shared" si="84"/>
        <v>0</v>
      </c>
      <c r="AA85" s="4">
        <f t="shared" si="84"/>
        <v>0</v>
      </c>
      <c r="AB85" s="4">
        <f t="shared" si="84"/>
        <v>0</v>
      </c>
      <c r="AC85" s="4">
        <f t="shared" si="84"/>
        <v>0</v>
      </c>
      <c r="AD85" s="4">
        <f t="shared" si="84"/>
        <v>0</v>
      </c>
      <c r="AE85" s="4">
        <f t="shared" si="84"/>
        <v>0</v>
      </c>
      <c r="AF85" s="153"/>
    </row>
    <row r="86" spans="1:32" ht="99" customHeight="1" x14ac:dyDescent="0.25">
      <c r="A86" s="87" t="s">
        <v>155</v>
      </c>
      <c r="B86" s="88">
        <f t="shared" ref="B86:AE86" si="85">B90</f>
        <v>166660.1</v>
      </c>
      <c r="C86" s="88">
        <f t="shared" si="85"/>
        <v>13772.64</v>
      </c>
      <c r="D86" s="88">
        <f t="shared" si="85"/>
        <v>6414.99</v>
      </c>
      <c r="E86" s="88">
        <f t="shared" si="85"/>
        <v>6414.99</v>
      </c>
      <c r="F86" s="88">
        <f>E86/B86%</f>
        <v>3.8491456563388593</v>
      </c>
      <c r="G86" s="88">
        <f>E86/C86%</f>
        <v>46.577780294845439</v>
      </c>
      <c r="H86" s="88">
        <f t="shared" si="85"/>
        <v>13772.64</v>
      </c>
      <c r="I86" s="88">
        <f t="shared" si="85"/>
        <v>6414.99</v>
      </c>
      <c r="J86" s="88">
        <f t="shared" si="85"/>
        <v>18806.46</v>
      </c>
      <c r="K86" s="88">
        <f t="shared" si="85"/>
        <v>0</v>
      </c>
      <c r="L86" s="88">
        <f t="shared" si="85"/>
        <v>15010.15</v>
      </c>
      <c r="M86" s="88">
        <f t="shared" si="85"/>
        <v>0</v>
      </c>
      <c r="N86" s="88">
        <f t="shared" si="85"/>
        <v>15352.88</v>
      </c>
      <c r="O86" s="88">
        <f t="shared" si="85"/>
        <v>0</v>
      </c>
      <c r="P86" s="88">
        <f t="shared" si="85"/>
        <v>15247</v>
      </c>
      <c r="Q86" s="88">
        <f t="shared" si="85"/>
        <v>0</v>
      </c>
      <c r="R86" s="88">
        <f t="shared" si="85"/>
        <v>15398.849999999999</v>
      </c>
      <c r="S86" s="88">
        <f t="shared" si="85"/>
        <v>0</v>
      </c>
      <c r="T86" s="88">
        <f t="shared" si="85"/>
        <v>15730.84</v>
      </c>
      <c r="U86" s="88">
        <f t="shared" si="85"/>
        <v>0</v>
      </c>
      <c r="V86" s="88">
        <f t="shared" si="85"/>
        <v>10573.63</v>
      </c>
      <c r="W86" s="88">
        <f t="shared" si="85"/>
        <v>0</v>
      </c>
      <c r="X86" s="88">
        <f t="shared" si="85"/>
        <v>10231.879999999999</v>
      </c>
      <c r="Y86" s="88">
        <f t="shared" si="85"/>
        <v>0</v>
      </c>
      <c r="Z86" s="88">
        <f t="shared" si="85"/>
        <v>12845.11</v>
      </c>
      <c r="AA86" s="88">
        <f t="shared" si="85"/>
        <v>0</v>
      </c>
      <c r="AB86" s="88">
        <f t="shared" si="85"/>
        <v>11808.53</v>
      </c>
      <c r="AC86" s="88">
        <f t="shared" si="85"/>
        <v>0</v>
      </c>
      <c r="AD86" s="88">
        <f t="shared" si="85"/>
        <v>11882.13</v>
      </c>
      <c r="AE86" s="88">
        <f t="shared" si="85"/>
        <v>0</v>
      </c>
      <c r="AF86" s="167" t="s">
        <v>207</v>
      </c>
    </row>
    <row r="87" spans="1:32" ht="22.5" customHeight="1" x14ac:dyDescent="0.25">
      <c r="A87" s="64" t="s">
        <v>148</v>
      </c>
      <c r="B87" s="64"/>
      <c r="C87" s="64"/>
      <c r="D87" s="64"/>
      <c r="E87" s="64"/>
      <c r="F87" s="64"/>
      <c r="G87" s="64"/>
      <c r="H87" s="4"/>
      <c r="I87" s="25"/>
      <c r="J87" s="25"/>
      <c r="K87" s="25"/>
      <c r="L87" s="25"/>
      <c r="M87" s="25"/>
      <c r="N87" s="25"/>
      <c r="O87" s="25"/>
      <c r="P87" s="25"/>
      <c r="Q87" s="25"/>
      <c r="R87" s="25"/>
      <c r="S87" s="25"/>
      <c r="T87" s="25"/>
      <c r="U87" s="25"/>
      <c r="V87" s="25"/>
      <c r="W87" s="25"/>
      <c r="X87" s="25"/>
      <c r="Y87" s="25"/>
      <c r="Z87" s="25"/>
      <c r="AA87" s="25"/>
      <c r="AB87" s="25"/>
      <c r="AC87" s="25"/>
      <c r="AD87" s="25"/>
      <c r="AE87" s="25"/>
      <c r="AF87" s="168"/>
    </row>
    <row r="88" spans="1:32" ht="24" customHeight="1" x14ac:dyDescent="0.25">
      <c r="A88" s="74" t="s">
        <v>138</v>
      </c>
      <c r="B88" s="4">
        <f t="shared" ref="B88:B92" si="86">H88+J88+L88+N88+P88+R88+T88+V88+X88+Z88+AB88+AD88</f>
        <v>0</v>
      </c>
      <c r="C88" s="4">
        <f>C95+C102</f>
        <v>0</v>
      </c>
      <c r="D88" s="4">
        <f t="shared" ref="D88:E88" si="87">D95+D102</f>
        <v>0</v>
      </c>
      <c r="E88" s="4">
        <f t="shared" si="87"/>
        <v>0</v>
      </c>
      <c r="F88" s="4"/>
      <c r="G88" s="4"/>
      <c r="H88" s="4">
        <f>H95+H102</f>
        <v>0</v>
      </c>
      <c r="I88" s="4">
        <f t="shared" ref="I88:AD92" si="88">I95+I102</f>
        <v>0</v>
      </c>
      <c r="J88" s="4">
        <f t="shared" si="88"/>
        <v>0</v>
      </c>
      <c r="K88" s="4">
        <f t="shared" si="88"/>
        <v>0</v>
      </c>
      <c r="L88" s="4">
        <f t="shared" si="88"/>
        <v>0</v>
      </c>
      <c r="M88" s="4">
        <f t="shared" si="88"/>
        <v>0</v>
      </c>
      <c r="N88" s="4">
        <f t="shared" si="88"/>
        <v>0</v>
      </c>
      <c r="O88" s="4">
        <f t="shared" si="88"/>
        <v>0</v>
      </c>
      <c r="P88" s="4">
        <f t="shared" si="88"/>
        <v>0</v>
      </c>
      <c r="Q88" s="4">
        <f t="shared" si="88"/>
        <v>0</v>
      </c>
      <c r="R88" s="4">
        <f t="shared" si="88"/>
        <v>0</v>
      </c>
      <c r="S88" s="4">
        <f t="shared" si="88"/>
        <v>0</v>
      </c>
      <c r="T88" s="4">
        <f t="shared" si="88"/>
        <v>0</v>
      </c>
      <c r="U88" s="4">
        <f t="shared" si="88"/>
        <v>0</v>
      </c>
      <c r="V88" s="4">
        <f t="shared" si="88"/>
        <v>0</v>
      </c>
      <c r="W88" s="4">
        <f t="shared" si="88"/>
        <v>0</v>
      </c>
      <c r="X88" s="4">
        <f t="shared" si="88"/>
        <v>0</v>
      </c>
      <c r="Y88" s="4">
        <f t="shared" si="88"/>
        <v>0</v>
      </c>
      <c r="Z88" s="4">
        <f t="shared" si="88"/>
        <v>0</v>
      </c>
      <c r="AA88" s="4">
        <f t="shared" si="88"/>
        <v>0</v>
      </c>
      <c r="AB88" s="4">
        <f t="shared" si="88"/>
        <v>0</v>
      </c>
      <c r="AC88" s="4">
        <f t="shared" si="88"/>
        <v>0</v>
      </c>
      <c r="AD88" s="4">
        <f t="shared" si="88"/>
        <v>0</v>
      </c>
      <c r="AE88" s="4">
        <f t="shared" ref="AE88" si="89">AE95+AE102</f>
        <v>0</v>
      </c>
      <c r="AF88" s="168"/>
    </row>
    <row r="89" spans="1:32" ht="21.75" customHeight="1" x14ac:dyDescent="0.25">
      <c r="A89" s="74" t="s">
        <v>19</v>
      </c>
      <c r="B89" s="4">
        <f t="shared" si="86"/>
        <v>0</v>
      </c>
      <c r="C89" s="4">
        <f t="shared" ref="C89:E92" si="90">C96+C103</f>
        <v>0</v>
      </c>
      <c r="D89" s="4">
        <f t="shared" si="90"/>
        <v>0</v>
      </c>
      <c r="E89" s="4">
        <f t="shared" si="90"/>
        <v>0</v>
      </c>
      <c r="F89" s="4"/>
      <c r="G89" s="4"/>
      <c r="H89" s="4">
        <f t="shared" ref="H89:W92" si="91">H96+H103</f>
        <v>0</v>
      </c>
      <c r="I89" s="4">
        <f t="shared" si="91"/>
        <v>0</v>
      </c>
      <c r="J89" s="4">
        <f t="shared" si="91"/>
        <v>0</v>
      </c>
      <c r="K89" s="4">
        <f t="shared" si="91"/>
        <v>0</v>
      </c>
      <c r="L89" s="4">
        <f t="shared" si="91"/>
        <v>0</v>
      </c>
      <c r="M89" s="4">
        <f t="shared" si="91"/>
        <v>0</v>
      </c>
      <c r="N89" s="4">
        <f t="shared" si="91"/>
        <v>0</v>
      </c>
      <c r="O89" s="4">
        <f t="shared" si="91"/>
        <v>0</v>
      </c>
      <c r="P89" s="4">
        <f t="shared" si="91"/>
        <v>0</v>
      </c>
      <c r="Q89" s="4">
        <f t="shared" si="91"/>
        <v>0</v>
      </c>
      <c r="R89" s="4">
        <f t="shared" si="91"/>
        <v>0</v>
      </c>
      <c r="S89" s="4">
        <f t="shared" si="91"/>
        <v>0</v>
      </c>
      <c r="T89" s="4">
        <f t="shared" si="91"/>
        <v>0</v>
      </c>
      <c r="U89" s="4">
        <f t="shared" si="91"/>
        <v>0</v>
      </c>
      <c r="V89" s="4">
        <f t="shared" si="91"/>
        <v>0</v>
      </c>
      <c r="W89" s="4">
        <f t="shared" si="91"/>
        <v>0</v>
      </c>
      <c r="X89" s="4">
        <f t="shared" si="88"/>
        <v>0</v>
      </c>
      <c r="Y89" s="4">
        <f t="shared" si="88"/>
        <v>0</v>
      </c>
      <c r="Z89" s="4">
        <f t="shared" si="88"/>
        <v>0</v>
      </c>
      <c r="AA89" s="4">
        <f t="shared" si="88"/>
        <v>0</v>
      </c>
      <c r="AB89" s="4">
        <f t="shared" si="88"/>
        <v>0</v>
      </c>
      <c r="AC89" s="4">
        <f t="shared" si="88"/>
        <v>0</v>
      </c>
      <c r="AD89" s="4">
        <f t="shared" si="88"/>
        <v>0</v>
      </c>
      <c r="AE89" s="4">
        <f t="shared" ref="AE89" si="92">AE96+AE103</f>
        <v>0</v>
      </c>
      <c r="AF89" s="168"/>
    </row>
    <row r="90" spans="1:32" ht="63" customHeight="1" x14ac:dyDescent="0.25">
      <c r="A90" s="74" t="s">
        <v>13</v>
      </c>
      <c r="B90" s="4">
        <f t="shared" si="86"/>
        <v>166660.1</v>
      </c>
      <c r="C90" s="4">
        <f t="shared" si="90"/>
        <v>13772.64</v>
      </c>
      <c r="D90" s="4">
        <f t="shared" si="90"/>
        <v>6414.99</v>
      </c>
      <c r="E90" s="4">
        <f t="shared" si="90"/>
        <v>6414.99</v>
      </c>
      <c r="F90" s="4">
        <f>E90/B90%</f>
        <v>3.8491456563388593</v>
      </c>
      <c r="G90" s="4">
        <f>E90/C90%</f>
        <v>46.577780294845439</v>
      </c>
      <c r="H90" s="4">
        <f t="shared" si="91"/>
        <v>13772.64</v>
      </c>
      <c r="I90" s="4">
        <f t="shared" si="88"/>
        <v>6414.99</v>
      </c>
      <c r="J90" s="4">
        <f t="shared" si="88"/>
        <v>18806.46</v>
      </c>
      <c r="K90" s="4">
        <f t="shared" si="88"/>
        <v>0</v>
      </c>
      <c r="L90" s="4">
        <f t="shared" si="88"/>
        <v>15010.15</v>
      </c>
      <c r="M90" s="4">
        <f t="shared" si="88"/>
        <v>0</v>
      </c>
      <c r="N90" s="4">
        <f t="shared" si="88"/>
        <v>15352.88</v>
      </c>
      <c r="O90" s="4">
        <f t="shared" si="88"/>
        <v>0</v>
      </c>
      <c r="P90" s="4">
        <f t="shared" si="88"/>
        <v>15247</v>
      </c>
      <c r="Q90" s="4">
        <f t="shared" si="88"/>
        <v>0</v>
      </c>
      <c r="R90" s="4">
        <f t="shared" si="88"/>
        <v>15398.849999999999</v>
      </c>
      <c r="S90" s="4">
        <f t="shared" si="88"/>
        <v>0</v>
      </c>
      <c r="T90" s="4">
        <f t="shared" si="88"/>
        <v>15730.84</v>
      </c>
      <c r="U90" s="4">
        <f t="shared" si="88"/>
        <v>0</v>
      </c>
      <c r="V90" s="4">
        <f t="shared" si="88"/>
        <v>10573.63</v>
      </c>
      <c r="W90" s="4">
        <f t="shared" si="88"/>
        <v>0</v>
      </c>
      <c r="X90" s="4">
        <f t="shared" si="88"/>
        <v>10231.879999999999</v>
      </c>
      <c r="Y90" s="4">
        <f t="shared" si="88"/>
        <v>0</v>
      </c>
      <c r="Z90" s="4">
        <f t="shared" si="88"/>
        <v>12845.11</v>
      </c>
      <c r="AA90" s="4">
        <f t="shared" si="88"/>
        <v>0</v>
      </c>
      <c r="AB90" s="4">
        <f t="shared" si="88"/>
        <v>11808.53</v>
      </c>
      <c r="AC90" s="4">
        <f t="shared" si="88"/>
        <v>0</v>
      </c>
      <c r="AD90" s="4">
        <f t="shared" si="88"/>
        <v>11882.13</v>
      </c>
      <c r="AE90" s="4">
        <f t="shared" ref="AE90" si="93">AE97+AE104</f>
        <v>0</v>
      </c>
      <c r="AF90" s="168"/>
    </row>
    <row r="91" spans="1:32" s="78" customFormat="1" ht="50.25" customHeight="1" x14ac:dyDescent="0.25">
      <c r="A91" s="68" t="s">
        <v>175</v>
      </c>
      <c r="B91" s="70">
        <f t="shared" si="86"/>
        <v>0</v>
      </c>
      <c r="C91" s="69">
        <f t="shared" si="90"/>
        <v>0</v>
      </c>
      <c r="D91" s="69">
        <f t="shared" si="90"/>
        <v>0</v>
      </c>
      <c r="E91" s="69">
        <f t="shared" si="90"/>
        <v>0</v>
      </c>
      <c r="F91" s="70"/>
      <c r="G91" s="70"/>
      <c r="H91" s="69">
        <f t="shared" si="91"/>
        <v>0</v>
      </c>
      <c r="I91" s="79">
        <f t="shared" si="88"/>
        <v>0</v>
      </c>
      <c r="J91" s="79">
        <f t="shared" si="88"/>
        <v>0</v>
      </c>
      <c r="K91" s="79">
        <f t="shared" si="88"/>
        <v>0</v>
      </c>
      <c r="L91" s="79">
        <f t="shared" si="88"/>
        <v>0</v>
      </c>
      <c r="M91" s="79">
        <f t="shared" si="88"/>
        <v>0</v>
      </c>
      <c r="N91" s="79">
        <f t="shared" si="88"/>
        <v>0</v>
      </c>
      <c r="O91" s="79">
        <f t="shared" si="88"/>
        <v>0</v>
      </c>
      <c r="P91" s="79">
        <f t="shared" si="88"/>
        <v>0</v>
      </c>
      <c r="Q91" s="79">
        <f t="shared" si="88"/>
        <v>0</v>
      </c>
      <c r="R91" s="79">
        <f t="shared" si="88"/>
        <v>0</v>
      </c>
      <c r="S91" s="79">
        <f t="shared" si="88"/>
        <v>0</v>
      </c>
      <c r="T91" s="79">
        <f t="shared" si="88"/>
        <v>0</v>
      </c>
      <c r="U91" s="79">
        <f t="shared" si="88"/>
        <v>0</v>
      </c>
      <c r="V91" s="79">
        <f t="shared" si="88"/>
        <v>0</v>
      </c>
      <c r="W91" s="79">
        <f t="shared" si="88"/>
        <v>0</v>
      </c>
      <c r="X91" s="79">
        <f t="shared" si="88"/>
        <v>0</v>
      </c>
      <c r="Y91" s="79">
        <f t="shared" si="88"/>
        <v>0</v>
      </c>
      <c r="Z91" s="79">
        <f t="shared" si="88"/>
        <v>0</v>
      </c>
      <c r="AA91" s="79">
        <f t="shared" si="88"/>
        <v>0</v>
      </c>
      <c r="AB91" s="79">
        <f t="shared" si="88"/>
        <v>0</v>
      </c>
      <c r="AC91" s="79">
        <f t="shared" si="88"/>
        <v>0</v>
      </c>
      <c r="AD91" s="79">
        <f t="shared" si="88"/>
        <v>0</v>
      </c>
      <c r="AE91" s="79">
        <f t="shared" ref="AE91" si="94">AE98+AE105</f>
        <v>0</v>
      </c>
      <c r="AF91" s="168"/>
    </row>
    <row r="92" spans="1:32" ht="409.6" customHeight="1" x14ac:dyDescent="0.25">
      <c r="A92" s="74" t="s">
        <v>139</v>
      </c>
      <c r="B92" s="4">
        <f t="shared" si="86"/>
        <v>0</v>
      </c>
      <c r="C92" s="4">
        <f t="shared" si="90"/>
        <v>0</v>
      </c>
      <c r="D92" s="4">
        <f t="shared" si="90"/>
        <v>0</v>
      </c>
      <c r="E92" s="4">
        <f t="shared" si="90"/>
        <v>0</v>
      </c>
      <c r="F92" s="4"/>
      <c r="G92" s="4"/>
      <c r="H92" s="4">
        <f t="shared" si="91"/>
        <v>0</v>
      </c>
      <c r="I92" s="4">
        <f t="shared" si="88"/>
        <v>0</v>
      </c>
      <c r="J92" s="4">
        <f t="shared" si="88"/>
        <v>0</v>
      </c>
      <c r="K92" s="4">
        <f t="shared" si="88"/>
        <v>0</v>
      </c>
      <c r="L92" s="4">
        <f t="shared" si="88"/>
        <v>0</v>
      </c>
      <c r="M92" s="4">
        <f t="shared" si="88"/>
        <v>0</v>
      </c>
      <c r="N92" s="4">
        <f t="shared" si="88"/>
        <v>0</v>
      </c>
      <c r="O92" s="4">
        <f t="shared" si="88"/>
        <v>0</v>
      </c>
      <c r="P92" s="4">
        <f t="shared" si="88"/>
        <v>0</v>
      </c>
      <c r="Q92" s="4">
        <f t="shared" si="88"/>
        <v>0</v>
      </c>
      <c r="R92" s="4">
        <f t="shared" si="88"/>
        <v>0</v>
      </c>
      <c r="S92" s="4">
        <f t="shared" si="88"/>
        <v>0</v>
      </c>
      <c r="T92" s="4">
        <f t="shared" si="88"/>
        <v>0</v>
      </c>
      <c r="U92" s="4">
        <f t="shared" si="88"/>
        <v>0</v>
      </c>
      <c r="V92" s="4">
        <f t="shared" si="88"/>
        <v>0</v>
      </c>
      <c r="W92" s="4">
        <f t="shared" si="88"/>
        <v>0</v>
      </c>
      <c r="X92" s="4">
        <f t="shared" si="88"/>
        <v>0</v>
      </c>
      <c r="Y92" s="4">
        <f t="shared" si="88"/>
        <v>0</v>
      </c>
      <c r="Z92" s="4">
        <f t="shared" si="88"/>
        <v>0</v>
      </c>
      <c r="AA92" s="4">
        <f t="shared" si="88"/>
        <v>0</v>
      </c>
      <c r="AB92" s="4">
        <f t="shared" si="88"/>
        <v>0</v>
      </c>
      <c r="AC92" s="4">
        <f t="shared" si="88"/>
        <v>0</v>
      </c>
      <c r="AD92" s="4">
        <f t="shared" si="88"/>
        <v>0</v>
      </c>
      <c r="AE92" s="4">
        <f t="shared" ref="AE92" si="95">AE99+AE106</f>
        <v>0</v>
      </c>
      <c r="AF92" s="169"/>
    </row>
    <row r="93" spans="1:32" ht="69" customHeight="1" x14ac:dyDescent="0.25">
      <c r="A93" s="87" t="s">
        <v>156</v>
      </c>
      <c r="B93" s="88">
        <f t="shared" ref="B93:AD93" si="96">B95+B96+B97+B99</f>
        <v>155611.40000000002</v>
      </c>
      <c r="C93" s="88">
        <f t="shared" si="96"/>
        <v>13653.58</v>
      </c>
      <c r="D93" s="88">
        <f t="shared" si="96"/>
        <v>6295.99</v>
      </c>
      <c r="E93" s="88">
        <f t="shared" si="96"/>
        <v>6295.99</v>
      </c>
      <c r="F93" s="88">
        <f>E93/B93%</f>
        <v>4.0459696397564695</v>
      </c>
      <c r="G93" s="88">
        <f>E93/C93%</f>
        <v>46.112374922913993</v>
      </c>
      <c r="H93" s="88">
        <f t="shared" si="96"/>
        <v>13653.58</v>
      </c>
      <c r="I93" s="88">
        <f t="shared" si="96"/>
        <v>6295.99</v>
      </c>
      <c r="J93" s="88">
        <f t="shared" si="96"/>
        <v>18687.46</v>
      </c>
      <c r="K93" s="88">
        <f t="shared" si="96"/>
        <v>0</v>
      </c>
      <c r="L93" s="88">
        <f t="shared" si="96"/>
        <v>14891.15</v>
      </c>
      <c r="M93" s="88">
        <f t="shared" si="96"/>
        <v>0</v>
      </c>
      <c r="N93" s="88">
        <f t="shared" si="96"/>
        <v>15233.88</v>
      </c>
      <c r="O93" s="88">
        <f t="shared" si="96"/>
        <v>0</v>
      </c>
      <c r="P93" s="88">
        <f t="shared" si="96"/>
        <v>15128</v>
      </c>
      <c r="Q93" s="88">
        <f t="shared" si="96"/>
        <v>0</v>
      </c>
      <c r="R93" s="88">
        <f t="shared" si="96"/>
        <v>12256.22</v>
      </c>
      <c r="S93" s="88">
        <f t="shared" si="96"/>
        <v>0</v>
      </c>
      <c r="T93" s="88">
        <f t="shared" si="96"/>
        <v>14512.33</v>
      </c>
      <c r="U93" s="88">
        <f t="shared" si="96"/>
        <v>0</v>
      </c>
      <c r="V93" s="88">
        <f t="shared" si="96"/>
        <v>9355.1299999999992</v>
      </c>
      <c r="W93" s="88">
        <f t="shared" si="96"/>
        <v>0</v>
      </c>
      <c r="X93" s="88">
        <f t="shared" si="96"/>
        <v>9013.3799999999992</v>
      </c>
      <c r="Y93" s="88">
        <f t="shared" si="96"/>
        <v>0</v>
      </c>
      <c r="Z93" s="88">
        <f t="shared" si="96"/>
        <v>11626.61</v>
      </c>
      <c r="AA93" s="88">
        <f t="shared" si="96"/>
        <v>0</v>
      </c>
      <c r="AB93" s="88">
        <f t="shared" si="96"/>
        <v>10590.03</v>
      </c>
      <c r="AC93" s="88">
        <f t="shared" si="96"/>
        <v>0</v>
      </c>
      <c r="AD93" s="88">
        <f t="shared" si="96"/>
        <v>10663.63</v>
      </c>
      <c r="AE93" s="88">
        <f t="shared" ref="AE93" si="97">AE95+AE96+AE97+AE99</f>
        <v>0</v>
      </c>
      <c r="AF93" s="170"/>
    </row>
    <row r="94" spans="1:32" x14ac:dyDescent="0.25">
      <c r="A94" s="64" t="s">
        <v>148</v>
      </c>
      <c r="B94" s="64"/>
      <c r="C94" s="64"/>
      <c r="D94" s="64"/>
      <c r="E94" s="64"/>
      <c r="F94" s="64"/>
      <c r="G94" s="64"/>
      <c r="H94" s="4"/>
      <c r="I94" s="25"/>
      <c r="J94" s="25"/>
      <c r="K94" s="25"/>
      <c r="L94" s="25"/>
      <c r="M94" s="25"/>
      <c r="N94" s="25"/>
      <c r="O94" s="25"/>
      <c r="P94" s="25"/>
      <c r="Q94" s="25"/>
      <c r="R94" s="25"/>
      <c r="S94" s="25"/>
      <c r="T94" s="25"/>
      <c r="U94" s="25"/>
      <c r="V94" s="25"/>
      <c r="W94" s="25"/>
      <c r="X94" s="25"/>
      <c r="Y94" s="25"/>
      <c r="Z94" s="25"/>
      <c r="AA94" s="25"/>
      <c r="AB94" s="25"/>
      <c r="AC94" s="25"/>
      <c r="AD94" s="25"/>
      <c r="AE94" s="25"/>
      <c r="AF94" s="171"/>
    </row>
    <row r="95" spans="1:32" ht="23.25" customHeight="1" x14ac:dyDescent="0.25">
      <c r="A95" s="74" t="s">
        <v>138</v>
      </c>
      <c r="B95" s="4">
        <f t="shared" ref="B95:B99" si="98">H95+J95+L95+N95+P95+R95+T95+V95+X95+Z95+AB95+AD95</f>
        <v>0</v>
      </c>
      <c r="C95" s="4">
        <f t="shared" ref="C95:C99" si="99">H95</f>
        <v>0</v>
      </c>
      <c r="D95" s="4">
        <f>E95</f>
        <v>0</v>
      </c>
      <c r="E95" s="4">
        <f>I95+K95+M95+O95+Q95+S95+U95+W95+Y95+AA95+AC95+AE95</f>
        <v>0</v>
      </c>
      <c r="F95" s="4"/>
      <c r="G95" s="4"/>
      <c r="H95" s="4"/>
      <c r="I95" s="25"/>
      <c r="J95" s="25"/>
      <c r="K95" s="25"/>
      <c r="L95" s="25"/>
      <c r="M95" s="25"/>
      <c r="N95" s="25"/>
      <c r="O95" s="25"/>
      <c r="P95" s="25"/>
      <c r="Q95" s="25"/>
      <c r="R95" s="25"/>
      <c r="S95" s="25"/>
      <c r="T95" s="25"/>
      <c r="U95" s="25"/>
      <c r="V95" s="25"/>
      <c r="W95" s="25"/>
      <c r="X95" s="25"/>
      <c r="Y95" s="25"/>
      <c r="Z95" s="25"/>
      <c r="AA95" s="25"/>
      <c r="AB95" s="25"/>
      <c r="AC95" s="25"/>
      <c r="AD95" s="25"/>
      <c r="AE95" s="25"/>
      <c r="AF95" s="171"/>
    </row>
    <row r="96" spans="1:32" ht="24" customHeight="1" x14ac:dyDescent="0.25">
      <c r="A96" s="74" t="s">
        <v>19</v>
      </c>
      <c r="B96" s="4">
        <f t="shared" si="98"/>
        <v>0</v>
      </c>
      <c r="C96" s="4">
        <f t="shared" si="99"/>
        <v>0</v>
      </c>
      <c r="D96" s="4">
        <f t="shared" ref="D96:D99" si="100">E96</f>
        <v>0</v>
      </c>
      <c r="E96" s="4">
        <f t="shared" ref="E96:E99" si="101">I96+K96+M96+O96+Q96+S96+U96+W96+Y96+AA96+AC96+AE96</f>
        <v>0</v>
      </c>
      <c r="F96" s="4"/>
      <c r="G96" s="4"/>
      <c r="H96" s="4"/>
      <c r="I96" s="25"/>
      <c r="J96" s="25"/>
      <c r="K96" s="25"/>
      <c r="L96" s="25"/>
      <c r="M96" s="25"/>
      <c r="N96" s="25"/>
      <c r="O96" s="25"/>
      <c r="P96" s="25"/>
      <c r="Q96" s="25"/>
      <c r="R96" s="25"/>
      <c r="S96" s="25"/>
      <c r="T96" s="25"/>
      <c r="U96" s="25"/>
      <c r="V96" s="25"/>
      <c r="W96" s="25"/>
      <c r="X96" s="25"/>
      <c r="Y96" s="25"/>
      <c r="Z96" s="25"/>
      <c r="AA96" s="25"/>
      <c r="AB96" s="25"/>
      <c r="AC96" s="25"/>
      <c r="AD96" s="25"/>
      <c r="AE96" s="25"/>
      <c r="AF96" s="171"/>
    </row>
    <row r="97" spans="1:32" ht="27" customHeight="1" x14ac:dyDescent="0.25">
      <c r="A97" s="74" t="s">
        <v>13</v>
      </c>
      <c r="B97" s="4">
        <f t="shared" si="98"/>
        <v>155611.40000000002</v>
      </c>
      <c r="C97" s="4">
        <f t="shared" si="99"/>
        <v>13653.58</v>
      </c>
      <c r="D97" s="4">
        <f t="shared" si="100"/>
        <v>6295.99</v>
      </c>
      <c r="E97" s="4">
        <f t="shared" si="101"/>
        <v>6295.99</v>
      </c>
      <c r="F97" s="4">
        <f>E97/B97%</f>
        <v>4.0459696397564695</v>
      </c>
      <c r="G97" s="4">
        <f>E97/C97%</f>
        <v>46.112374922913993</v>
      </c>
      <c r="H97" s="4">
        <v>13653.58</v>
      </c>
      <c r="I97" s="4">
        <v>6295.99</v>
      </c>
      <c r="J97" s="4">
        <v>18687.46</v>
      </c>
      <c r="K97" s="4"/>
      <c r="L97" s="4">
        <v>14891.15</v>
      </c>
      <c r="M97" s="4"/>
      <c r="N97" s="4">
        <v>15233.88</v>
      </c>
      <c r="O97" s="4"/>
      <c r="P97" s="4">
        <v>15128</v>
      </c>
      <c r="Q97" s="4"/>
      <c r="R97" s="4">
        <v>12256.22</v>
      </c>
      <c r="S97" s="4"/>
      <c r="T97" s="4">
        <v>14512.33</v>
      </c>
      <c r="U97" s="4"/>
      <c r="V97" s="4">
        <v>9355.1299999999992</v>
      </c>
      <c r="W97" s="4"/>
      <c r="X97" s="4">
        <v>9013.3799999999992</v>
      </c>
      <c r="Y97" s="4"/>
      <c r="Z97" s="4">
        <v>11626.61</v>
      </c>
      <c r="AA97" s="4"/>
      <c r="AB97" s="4">
        <v>10590.03</v>
      </c>
      <c r="AC97" s="4"/>
      <c r="AD97" s="4">
        <v>10663.63</v>
      </c>
      <c r="AE97" s="4"/>
      <c r="AF97" s="171"/>
    </row>
    <row r="98" spans="1:32" s="78" customFormat="1" ht="23.45" customHeight="1" x14ac:dyDescent="0.25">
      <c r="A98" s="68" t="s">
        <v>175</v>
      </c>
      <c r="B98" s="70">
        <f t="shared" si="98"/>
        <v>0</v>
      </c>
      <c r="C98" s="70">
        <f t="shared" si="99"/>
        <v>0</v>
      </c>
      <c r="D98" s="70">
        <f t="shared" si="100"/>
        <v>0</v>
      </c>
      <c r="E98" s="70">
        <f t="shared" si="101"/>
        <v>0</v>
      </c>
      <c r="F98" s="70"/>
      <c r="G98" s="70"/>
      <c r="H98" s="69"/>
      <c r="I98" s="79"/>
      <c r="J98" s="79"/>
      <c r="K98" s="79"/>
      <c r="L98" s="79"/>
      <c r="M98" s="79"/>
      <c r="N98" s="79"/>
      <c r="O98" s="79"/>
      <c r="P98" s="79"/>
      <c r="Q98" s="79"/>
      <c r="R98" s="79"/>
      <c r="S98" s="79"/>
      <c r="T98" s="79"/>
      <c r="U98" s="79"/>
      <c r="V98" s="79"/>
      <c r="W98" s="79"/>
      <c r="X98" s="79"/>
      <c r="Y98" s="79"/>
      <c r="Z98" s="79"/>
      <c r="AA98" s="79"/>
      <c r="AB98" s="79"/>
      <c r="AC98" s="79"/>
      <c r="AD98" s="79"/>
      <c r="AE98" s="79"/>
      <c r="AF98" s="171"/>
    </row>
    <row r="99" spans="1:32" ht="22.5" customHeight="1" x14ac:dyDescent="0.25">
      <c r="A99" s="74" t="s">
        <v>139</v>
      </c>
      <c r="B99" s="4">
        <f t="shared" si="98"/>
        <v>0</v>
      </c>
      <c r="C99" s="4">
        <f t="shared" si="99"/>
        <v>0</v>
      </c>
      <c r="D99" s="4">
        <f t="shared" si="100"/>
        <v>0</v>
      </c>
      <c r="E99" s="4">
        <f t="shared" si="101"/>
        <v>0</v>
      </c>
      <c r="F99" s="4"/>
      <c r="G99" s="4"/>
      <c r="H99" s="4"/>
      <c r="I99" s="25"/>
      <c r="J99" s="25"/>
      <c r="K99" s="25"/>
      <c r="L99" s="25"/>
      <c r="M99" s="25"/>
      <c r="N99" s="25"/>
      <c r="O99" s="25"/>
      <c r="P99" s="25"/>
      <c r="Q99" s="25"/>
      <c r="R99" s="25"/>
      <c r="S99" s="25"/>
      <c r="T99" s="25"/>
      <c r="U99" s="25"/>
      <c r="V99" s="25"/>
      <c r="W99" s="25"/>
      <c r="X99" s="25"/>
      <c r="Y99" s="25"/>
      <c r="Z99" s="25"/>
      <c r="AA99" s="25"/>
      <c r="AB99" s="25"/>
      <c r="AC99" s="25"/>
      <c r="AD99" s="25"/>
      <c r="AE99" s="25"/>
      <c r="AF99" s="172"/>
    </row>
    <row r="100" spans="1:32" ht="82.5" x14ac:dyDescent="0.25">
      <c r="A100" s="87" t="s">
        <v>157</v>
      </c>
      <c r="B100" s="88">
        <f t="shared" ref="B100:AE100" si="102">B102+B103+B104+B106</f>
        <v>11048.7</v>
      </c>
      <c r="C100" s="88">
        <f t="shared" si="102"/>
        <v>119.06</v>
      </c>
      <c r="D100" s="88">
        <f t="shared" si="102"/>
        <v>119</v>
      </c>
      <c r="E100" s="88">
        <f t="shared" si="102"/>
        <v>119</v>
      </c>
      <c r="F100" s="88">
        <f>E100/B100%</f>
        <v>1.0770497886629196</v>
      </c>
      <c r="G100" s="88">
        <f>E100/C100%</f>
        <v>99.949605241054925</v>
      </c>
      <c r="H100" s="88">
        <f t="shared" si="102"/>
        <v>119.06</v>
      </c>
      <c r="I100" s="88">
        <f t="shared" si="102"/>
        <v>119</v>
      </c>
      <c r="J100" s="88">
        <f t="shared" si="102"/>
        <v>119</v>
      </c>
      <c r="K100" s="88">
        <f t="shared" si="102"/>
        <v>0</v>
      </c>
      <c r="L100" s="88">
        <f t="shared" si="102"/>
        <v>119</v>
      </c>
      <c r="M100" s="88">
        <f t="shared" si="102"/>
        <v>0</v>
      </c>
      <c r="N100" s="88">
        <f t="shared" si="102"/>
        <v>119</v>
      </c>
      <c r="O100" s="88">
        <f t="shared" si="102"/>
        <v>0</v>
      </c>
      <c r="P100" s="88">
        <f t="shared" si="102"/>
        <v>119</v>
      </c>
      <c r="Q100" s="88">
        <f t="shared" si="102"/>
        <v>0</v>
      </c>
      <c r="R100" s="88">
        <f t="shared" si="102"/>
        <v>3142.63</v>
      </c>
      <c r="S100" s="88">
        <f t="shared" si="102"/>
        <v>0</v>
      </c>
      <c r="T100" s="88">
        <f t="shared" si="102"/>
        <v>1218.51</v>
      </c>
      <c r="U100" s="88">
        <f t="shared" si="102"/>
        <v>0</v>
      </c>
      <c r="V100" s="88">
        <f t="shared" si="102"/>
        <v>1218.5</v>
      </c>
      <c r="W100" s="88">
        <f t="shared" si="102"/>
        <v>0</v>
      </c>
      <c r="X100" s="88">
        <f t="shared" si="102"/>
        <v>1218.5</v>
      </c>
      <c r="Y100" s="88">
        <f t="shared" si="102"/>
        <v>0</v>
      </c>
      <c r="Z100" s="88">
        <f t="shared" si="102"/>
        <v>1218.5</v>
      </c>
      <c r="AA100" s="88">
        <f t="shared" si="102"/>
        <v>0</v>
      </c>
      <c r="AB100" s="88">
        <f t="shared" si="102"/>
        <v>1218.5</v>
      </c>
      <c r="AC100" s="88">
        <f t="shared" si="102"/>
        <v>0</v>
      </c>
      <c r="AD100" s="88">
        <f t="shared" si="102"/>
        <v>1218.5</v>
      </c>
      <c r="AE100" s="88">
        <f t="shared" si="102"/>
        <v>0</v>
      </c>
      <c r="AF100" s="115" t="s">
        <v>208</v>
      </c>
    </row>
    <row r="101" spans="1:32" x14ac:dyDescent="0.25">
      <c r="A101" s="64" t="s">
        <v>148</v>
      </c>
      <c r="B101" s="64"/>
      <c r="C101" s="64"/>
      <c r="D101" s="64"/>
      <c r="E101" s="64"/>
      <c r="F101" s="64"/>
      <c r="G101" s="64"/>
      <c r="H101" s="4"/>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155"/>
    </row>
    <row r="102" spans="1:32" x14ac:dyDescent="0.25">
      <c r="A102" s="74" t="s">
        <v>138</v>
      </c>
      <c r="B102" s="4">
        <f t="shared" ref="B102:B106" si="103">H102+J102+L102+N102+P102+R102+T102+V102+X102+Z102+AB102+AD102</f>
        <v>0</v>
      </c>
      <c r="C102" s="4">
        <f t="shared" ref="C102:C106" si="104">H102</f>
        <v>0</v>
      </c>
      <c r="D102" s="4">
        <f>E102</f>
        <v>0</v>
      </c>
      <c r="E102" s="4">
        <f>I102+K102+M102+O102+Q102+S102+U102+W102+Y102+AA102+AC102+AE102</f>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55"/>
    </row>
    <row r="103" spans="1:32" x14ac:dyDescent="0.25">
      <c r="A103" s="74" t="s">
        <v>19</v>
      </c>
      <c r="B103" s="4">
        <f t="shared" si="103"/>
        <v>0</v>
      </c>
      <c r="C103" s="4">
        <f t="shared" si="104"/>
        <v>0</v>
      </c>
      <c r="D103" s="4">
        <f t="shared" ref="D103:D106" si="105">E103</f>
        <v>0</v>
      </c>
      <c r="E103" s="4">
        <f t="shared" ref="E103:E106" si="106">I103+K103+M103+O103+Q103+S103+U103+W103+Y103+AA103+AC103+AE103</f>
        <v>0</v>
      </c>
      <c r="F103" s="4"/>
      <c r="G103" s="4"/>
      <c r="H103" s="4"/>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155"/>
    </row>
    <row r="104" spans="1:32" x14ac:dyDescent="0.25">
      <c r="A104" s="74" t="s">
        <v>13</v>
      </c>
      <c r="B104" s="4">
        <f t="shared" si="103"/>
        <v>11048.7</v>
      </c>
      <c r="C104" s="4">
        <f t="shared" si="104"/>
        <v>119.06</v>
      </c>
      <c r="D104" s="4">
        <f t="shared" si="105"/>
        <v>119</v>
      </c>
      <c r="E104" s="4">
        <f t="shared" si="106"/>
        <v>119</v>
      </c>
      <c r="F104" s="4">
        <f>E104/B104%</f>
        <v>1.0770497886629196</v>
      </c>
      <c r="G104" s="4">
        <f>E104/C104%</f>
        <v>99.949605241054925</v>
      </c>
      <c r="H104" s="4">
        <v>119.06</v>
      </c>
      <c r="I104" s="4">
        <v>119</v>
      </c>
      <c r="J104" s="4">
        <v>119</v>
      </c>
      <c r="K104" s="4"/>
      <c r="L104" s="4">
        <v>119</v>
      </c>
      <c r="M104" s="4"/>
      <c r="N104" s="4">
        <v>119</v>
      </c>
      <c r="O104" s="4"/>
      <c r="P104" s="4">
        <v>119</v>
      </c>
      <c r="Q104" s="4"/>
      <c r="R104" s="4">
        <v>3142.63</v>
      </c>
      <c r="S104" s="4"/>
      <c r="T104" s="4">
        <v>1218.51</v>
      </c>
      <c r="U104" s="4"/>
      <c r="V104" s="4">
        <v>1218.5</v>
      </c>
      <c r="W104" s="4"/>
      <c r="X104" s="4">
        <v>1218.5</v>
      </c>
      <c r="Y104" s="4"/>
      <c r="Z104" s="4">
        <v>1218.5</v>
      </c>
      <c r="AA104" s="4"/>
      <c r="AB104" s="4">
        <v>1218.5</v>
      </c>
      <c r="AC104" s="4"/>
      <c r="AD104" s="4">
        <v>1218.5</v>
      </c>
      <c r="AE104" s="4"/>
      <c r="AF104" s="155"/>
    </row>
    <row r="105" spans="1:32" s="78" customFormat="1" ht="15" x14ac:dyDescent="0.25">
      <c r="A105" s="68" t="s">
        <v>175</v>
      </c>
      <c r="B105" s="70">
        <f t="shared" si="103"/>
        <v>0</v>
      </c>
      <c r="C105" s="70">
        <f t="shared" si="104"/>
        <v>0</v>
      </c>
      <c r="D105" s="70">
        <f t="shared" si="105"/>
        <v>0</v>
      </c>
      <c r="E105" s="70">
        <f t="shared" si="106"/>
        <v>0</v>
      </c>
      <c r="F105" s="70"/>
      <c r="G105" s="70"/>
      <c r="H105" s="6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155"/>
    </row>
    <row r="106" spans="1:32" x14ac:dyDescent="0.25">
      <c r="A106" s="74" t="s">
        <v>139</v>
      </c>
      <c r="B106" s="4">
        <f t="shared" si="103"/>
        <v>0</v>
      </c>
      <c r="C106" s="4">
        <f t="shared" si="104"/>
        <v>0</v>
      </c>
      <c r="D106" s="4">
        <f t="shared" si="105"/>
        <v>0</v>
      </c>
      <c r="E106" s="4">
        <f t="shared" si="106"/>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56"/>
    </row>
    <row r="107" spans="1:32" s="47" customFormat="1" ht="71.25" customHeight="1" x14ac:dyDescent="0.25">
      <c r="A107" s="87" t="s">
        <v>158</v>
      </c>
      <c r="B107" s="88">
        <f t="shared" ref="B107:AE107" si="107">B109+B110+B111+B113</f>
        <v>5667.8000000000011</v>
      </c>
      <c r="C107" s="88">
        <f t="shared" si="107"/>
        <v>445.16</v>
      </c>
      <c r="D107" s="88">
        <f t="shared" si="107"/>
        <v>440.45</v>
      </c>
      <c r="E107" s="88">
        <f t="shared" si="107"/>
        <v>440.45</v>
      </c>
      <c r="F107" s="88"/>
      <c r="G107" s="88"/>
      <c r="H107" s="88">
        <f t="shared" si="107"/>
        <v>445.16</v>
      </c>
      <c r="I107" s="88">
        <f t="shared" si="107"/>
        <v>440.45</v>
      </c>
      <c r="J107" s="88">
        <f t="shared" si="107"/>
        <v>472.27</v>
      </c>
      <c r="K107" s="88">
        <f t="shared" si="107"/>
        <v>0</v>
      </c>
      <c r="L107" s="88">
        <f t="shared" si="107"/>
        <v>474.32</v>
      </c>
      <c r="M107" s="88">
        <f t="shared" si="107"/>
        <v>0</v>
      </c>
      <c r="N107" s="88">
        <f t="shared" si="107"/>
        <v>474.66</v>
      </c>
      <c r="O107" s="88">
        <f t="shared" si="107"/>
        <v>0</v>
      </c>
      <c r="P107" s="88">
        <f t="shared" si="107"/>
        <v>475.34</v>
      </c>
      <c r="Q107" s="88">
        <f t="shared" si="107"/>
        <v>0</v>
      </c>
      <c r="R107" s="88">
        <f t="shared" si="107"/>
        <v>474.66</v>
      </c>
      <c r="S107" s="88">
        <f t="shared" si="107"/>
        <v>0</v>
      </c>
      <c r="T107" s="88">
        <f t="shared" si="107"/>
        <v>475.34</v>
      </c>
      <c r="U107" s="88">
        <f t="shared" si="107"/>
        <v>0</v>
      </c>
      <c r="V107" s="88">
        <f t="shared" si="107"/>
        <v>475.86</v>
      </c>
      <c r="W107" s="88">
        <f t="shared" si="107"/>
        <v>0</v>
      </c>
      <c r="X107" s="88">
        <f t="shared" si="107"/>
        <v>474.66</v>
      </c>
      <c r="Y107" s="88">
        <f t="shared" si="107"/>
        <v>0</v>
      </c>
      <c r="Z107" s="88">
        <f t="shared" si="107"/>
        <v>475.35</v>
      </c>
      <c r="AA107" s="88">
        <f t="shared" si="107"/>
        <v>0</v>
      </c>
      <c r="AB107" s="88">
        <f t="shared" si="107"/>
        <v>474.66</v>
      </c>
      <c r="AC107" s="88">
        <f t="shared" si="107"/>
        <v>0</v>
      </c>
      <c r="AD107" s="88">
        <f t="shared" si="107"/>
        <v>475.52</v>
      </c>
      <c r="AE107" s="88">
        <f t="shared" si="107"/>
        <v>0</v>
      </c>
      <c r="AF107" s="115" t="s">
        <v>209</v>
      </c>
    </row>
    <row r="108" spans="1:32" s="47" customFormat="1" ht="20.25" customHeight="1" x14ac:dyDescent="0.25">
      <c r="A108" s="64" t="s">
        <v>148</v>
      </c>
      <c r="B108" s="64"/>
      <c r="C108" s="64"/>
      <c r="D108" s="64"/>
      <c r="E108" s="64"/>
      <c r="F108" s="64"/>
      <c r="G108" s="64"/>
      <c r="H108" s="4"/>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116"/>
    </row>
    <row r="109" spans="1:32" s="47" customFormat="1" x14ac:dyDescent="0.25">
      <c r="A109" s="74" t="s">
        <v>138</v>
      </c>
      <c r="B109" s="4">
        <f t="shared" ref="B109:B113" si="108">H109+J109+L109+N109+P109+R109+T109+V109+X109+Z109+AB109+AD109</f>
        <v>0</v>
      </c>
      <c r="C109" s="4">
        <f t="shared" ref="C109:C113" si="109">H109</f>
        <v>0</v>
      </c>
      <c r="D109" s="4">
        <f>E109</f>
        <v>0</v>
      </c>
      <c r="E109" s="4">
        <f>I109+K109+M109+O109+Q109+S109+U109+W109+Y109+AA109+AC109+AE109</f>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16"/>
    </row>
    <row r="110" spans="1:32" s="47" customFormat="1" x14ac:dyDescent="0.25">
      <c r="A110" s="74" t="s">
        <v>19</v>
      </c>
      <c r="B110" s="4">
        <f t="shared" si="108"/>
        <v>0</v>
      </c>
      <c r="C110" s="4">
        <f t="shared" si="109"/>
        <v>0</v>
      </c>
      <c r="D110" s="4">
        <f t="shared" ref="D110:D113" si="110">E110</f>
        <v>0</v>
      </c>
      <c r="E110" s="4">
        <f t="shared" ref="E110:E113" si="111">I110+K110+M110+O110+Q110+S110+U110+W110+Y110+AA110+AC110+AE110</f>
        <v>0</v>
      </c>
      <c r="F110" s="4"/>
      <c r="G110" s="4"/>
      <c r="H110" s="4"/>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116"/>
    </row>
    <row r="111" spans="1:32" s="47" customFormat="1" ht="22.5" customHeight="1" x14ac:dyDescent="0.25">
      <c r="A111" s="74" t="s">
        <v>13</v>
      </c>
      <c r="B111" s="4">
        <f t="shared" si="108"/>
        <v>5667.8000000000011</v>
      </c>
      <c r="C111" s="4">
        <f t="shared" si="109"/>
        <v>445.16</v>
      </c>
      <c r="D111" s="4">
        <f t="shared" si="110"/>
        <v>440.45</v>
      </c>
      <c r="E111" s="4">
        <f t="shared" si="111"/>
        <v>440.45</v>
      </c>
      <c r="F111" s="4">
        <f>E111/B111%</f>
        <v>7.7710928402554762</v>
      </c>
      <c r="G111" s="4">
        <f>E111/C111%</f>
        <v>98.941953454937547</v>
      </c>
      <c r="H111" s="4">
        <v>445.16</v>
      </c>
      <c r="I111" s="4">
        <v>440.45</v>
      </c>
      <c r="J111" s="4">
        <v>472.27</v>
      </c>
      <c r="K111" s="4"/>
      <c r="L111" s="4">
        <v>474.32</v>
      </c>
      <c r="M111" s="4"/>
      <c r="N111" s="4">
        <v>474.66</v>
      </c>
      <c r="O111" s="4"/>
      <c r="P111" s="4">
        <v>475.34</v>
      </c>
      <c r="Q111" s="4"/>
      <c r="R111" s="4">
        <v>474.66</v>
      </c>
      <c r="S111" s="4"/>
      <c r="T111" s="4">
        <v>475.34</v>
      </c>
      <c r="U111" s="4"/>
      <c r="V111" s="4">
        <v>475.86</v>
      </c>
      <c r="W111" s="4"/>
      <c r="X111" s="4">
        <v>474.66</v>
      </c>
      <c r="Y111" s="4"/>
      <c r="Z111" s="4">
        <v>475.35</v>
      </c>
      <c r="AA111" s="4"/>
      <c r="AB111" s="4">
        <v>474.66</v>
      </c>
      <c r="AC111" s="4"/>
      <c r="AD111" s="4">
        <v>475.52</v>
      </c>
      <c r="AE111" s="4"/>
      <c r="AF111" s="116"/>
    </row>
    <row r="112" spans="1:32" s="78" customFormat="1" ht="15" x14ac:dyDescent="0.25">
      <c r="A112" s="68" t="s">
        <v>175</v>
      </c>
      <c r="B112" s="70">
        <f t="shared" si="108"/>
        <v>0</v>
      </c>
      <c r="C112" s="70">
        <f t="shared" si="109"/>
        <v>0</v>
      </c>
      <c r="D112" s="70">
        <f t="shared" si="110"/>
        <v>0</v>
      </c>
      <c r="E112" s="70">
        <f t="shared" si="111"/>
        <v>0</v>
      </c>
      <c r="F112" s="70"/>
      <c r="G112" s="70"/>
      <c r="H112" s="6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116"/>
    </row>
    <row r="113" spans="1:32" s="47" customFormat="1" ht="20.25" customHeight="1" x14ac:dyDescent="0.25">
      <c r="A113" s="74" t="s">
        <v>139</v>
      </c>
      <c r="B113" s="4">
        <f t="shared" si="108"/>
        <v>0</v>
      </c>
      <c r="C113" s="4">
        <f t="shared" si="109"/>
        <v>0</v>
      </c>
      <c r="D113" s="4">
        <f t="shared" si="110"/>
        <v>0</v>
      </c>
      <c r="E113" s="4">
        <f t="shared" si="111"/>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17"/>
    </row>
    <row r="114" spans="1:32" ht="33.6" customHeight="1" x14ac:dyDescent="0.25">
      <c r="A114" s="87" t="s">
        <v>159</v>
      </c>
      <c r="B114" s="88">
        <f t="shared" ref="B114:AE114" si="112">B116+B117+B118+B120</f>
        <v>3433</v>
      </c>
      <c r="C114" s="88">
        <f t="shared" si="112"/>
        <v>0</v>
      </c>
      <c r="D114" s="88">
        <f t="shared" si="112"/>
        <v>0</v>
      </c>
      <c r="E114" s="88">
        <f t="shared" si="112"/>
        <v>0</v>
      </c>
      <c r="F114" s="88">
        <f>E114/B114%</f>
        <v>0</v>
      </c>
      <c r="G114" s="88" t="e">
        <f>E114/C114%</f>
        <v>#DIV/0!</v>
      </c>
      <c r="H114" s="88">
        <f t="shared" si="112"/>
        <v>0</v>
      </c>
      <c r="I114" s="88">
        <f t="shared" si="112"/>
        <v>0</v>
      </c>
      <c r="J114" s="88">
        <f t="shared" si="112"/>
        <v>0</v>
      </c>
      <c r="K114" s="88">
        <f t="shared" si="112"/>
        <v>0</v>
      </c>
      <c r="L114" s="88">
        <f t="shared" si="112"/>
        <v>0</v>
      </c>
      <c r="M114" s="88">
        <f t="shared" si="112"/>
        <v>0</v>
      </c>
      <c r="N114" s="88">
        <f t="shared" si="112"/>
        <v>0</v>
      </c>
      <c r="O114" s="88">
        <f t="shared" si="112"/>
        <v>0</v>
      </c>
      <c r="P114" s="88">
        <f t="shared" si="112"/>
        <v>0</v>
      </c>
      <c r="Q114" s="88">
        <f t="shared" si="112"/>
        <v>0</v>
      </c>
      <c r="R114" s="88">
        <f t="shared" si="112"/>
        <v>0</v>
      </c>
      <c r="S114" s="88">
        <f t="shared" si="112"/>
        <v>0</v>
      </c>
      <c r="T114" s="88">
        <f t="shared" si="112"/>
        <v>3433</v>
      </c>
      <c r="U114" s="88">
        <f t="shared" si="112"/>
        <v>0</v>
      </c>
      <c r="V114" s="88">
        <f t="shared" si="112"/>
        <v>0</v>
      </c>
      <c r="W114" s="88">
        <f t="shared" si="112"/>
        <v>0</v>
      </c>
      <c r="X114" s="88">
        <f t="shared" si="112"/>
        <v>0</v>
      </c>
      <c r="Y114" s="88">
        <f t="shared" si="112"/>
        <v>0</v>
      </c>
      <c r="Z114" s="88">
        <f t="shared" si="112"/>
        <v>0</v>
      </c>
      <c r="AA114" s="88">
        <f t="shared" si="112"/>
        <v>0</v>
      </c>
      <c r="AB114" s="88">
        <f t="shared" si="112"/>
        <v>0</v>
      </c>
      <c r="AC114" s="88">
        <f t="shared" si="112"/>
        <v>0</v>
      </c>
      <c r="AD114" s="88">
        <f t="shared" si="112"/>
        <v>0</v>
      </c>
      <c r="AE114" s="88">
        <f t="shared" si="112"/>
        <v>0</v>
      </c>
      <c r="AF114" s="157"/>
    </row>
    <row r="115" spans="1:32" x14ac:dyDescent="0.25">
      <c r="A115" s="64" t="s">
        <v>148</v>
      </c>
      <c r="B115" s="64"/>
      <c r="C115" s="64"/>
      <c r="D115" s="64"/>
      <c r="E115" s="64"/>
      <c r="F115" s="64"/>
      <c r="G115" s="64"/>
      <c r="H115" s="4"/>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160"/>
    </row>
    <row r="116" spans="1:32" x14ac:dyDescent="0.25">
      <c r="A116" s="74" t="s">
        <v>138</v>
      </c>
      <c r="B116" s="4">
        <f t="shared" ref="B116:B120" si="113">H116+J116+L116+N116+P116+R116+T116+V116+X116+Z116+AB116+AD116</f>
        <v>0</v>
      </c>
      <c r="C116" s="4">
        <f t="shared" ref="C116:C120" si="114">H116</f>
        <v>0</v>
      </c>
      <c r="D116" s="4">
        <f>E116</f>
        <v>0</v>
      </c>
      <c r="E116" s="4">
        <f>I116+K116+M116+O116+Q116+S116+U116+W116+Y116+AA116+AC116+AE116</f>
        <v>0</v>
      </c>
      <c r="F116" s="4"/>
      <c r="G116" s="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60"/>
    </row>
    <row r="117" spans="1:32" x14ac:dyDescent="0.25">
      <c r="A117" s="74" t="s">
        <v>19</v>
      </c>
      <c r="B117" s="4">
        <f t="shared" si="113"/>
        <v>0</v>
      </c>
      <c r="C117" s="4">
        <f t="shared" si="114"/>
        <v>0</v>
      </c>
      <c r="D117" s="4">
        <f t="shared" ref="D117:D120" si="115">E117</f>
        <v>0</v>
      </c>
      <c r="E117" s="4">
        <f t="shared" ref="E117:E120" si="116">I117+K117+M117+O117+Q117+S117+U117+W117+Y117+AA117+AC117+AE117</f>
        <v>0</v>
      </c>
      <c r="F117" s="4"/>
      <c r="G117" s="4"/>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160"/>
    </row>
    <row r="118" spans="1:32" x14ac:dyDescent="0.25">
      <c r="A118" s="74" t="s">
        <v>13</v>
      </c>
      <c r="B118" s="4">
        <f t="shared" si="113"/>
        <v>3433</v>
      </c>
      <c r="C118" s="4">
        <f t="shared" si="114"/>
        <v>0</v>
      </c>
      <c r="D118" s="4">
        <f t="shared" si="115"/>
        <v>0</v>
      </c>
      <c r="E118" s="4">
        <f t="shared" si="116"/>
        <v>0</v>
      </c>
      <c r="F118" s="4">
        <f>E118/B118%</f>
        <v>0</v>
      </c>
      <c r="G118" s="4" t="e">
        <f>E118/C118%</f>
        <v>#DIV/0!</v>
      </c>
      <c r="H118" s="4"/>
      <c r="I118" s="4"/>
      <c r="J118" s="4"/>
      <c r="K118" s="4"/>
      <c r="L118" s="4"/>
      <c r="M118" s="4"/>
      <c r="N118" s="4"/>
      <c r="O118" s="4"/>
      <c r="P118" s="4"/>
      <c r="Q118" s="4"/>
      <c r="R118" s="4"/>
      <c r="S118" s="4"/>
      <c r="T118" s="4">
        <v>3433</v>
      </c>
      <c r="U118" s="4"/>
      <c r="V118" s="4"/>
      <c r="W118" s="4"/>
      <c r="X118" s="4"/>
      <c r="Y118" s="4"/>
      <c r="Z118" s="4"/>
      <c r="AA118" s="4"/>
      <c r="AB118" s="4"/>
      <c r="AC118" s="4"/>
      <c r="AD118" s="4"/>
      <c r="AE118" s="4"/>
      <c r="AF118" s="160"/>
    </row>
    <row r="119" spans="1:32" s="78" customFormat="1" ht="15" x14ac:dyDescent="0.25">
      <c r="A119" s="68" t="s">
        <v>175</v>
      </c>
      <c r="B119" s="70">
        <f t="shared" si="113"/>
        <v>0</v>
      </c>
      <c r="C119" s="70">
        <f t="shared" si="114"/>
        <v>0</v>
      </c>
      <c r="D119" s="70">
        <f t="shared" si="115"/>
        <v>0</v>
      </c>
      <c r="E119" s="70">
        <f t="shared" si="116"/>
        <v>0</v>
      </c>
      <c r="F119" s="70"/>
      <c r="G119" s="70"/>
      <c r="H119" s="6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160"/>
    </row>
    <row r="120" spans="1:32" x14ac:dyDescent="0.25">
      <c r="A120" s="74" t="s">
        <v>139</v>
      </c>
      <c r="B120" s="4">
        <f t="shared" si="113"/>
        <v>0</v>
      </c>
      <c r="C120" s="4">
        <f t="shared" si="114"/>
        <v>0</v>
      </c>
      <c r="D120" s="4">
        <f t="shared" si="115"/>
        <v>0</v>
      </c>
      <c r="E120" s="4">
        <f t="shared" si="116"/>
        <v>0</v>
      </c>
      <c r="F120" s="4"/>
      <c r="G120" s="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61"/>
    </row>
    <row r="121" spans="1:32" ht="33.6" customHeight="1" x14ac:dyDescent="0.25">
      <c r="A121" s="87" t="s">
        <v>186</v>
      </c>
      <c r="B121" s="88">
        <f t="shared" ref="B121:E121" si="117">B123+B124+B125+B127</f>
        <v>0</v>
      </c>
      <c r="C121" s="88">
        <f t="shared" si="117"/>
        <v>0</v>
      </c>
      <c r="D121" s="88">
        <f t="shared" si="117"/>
        <v>0</v>
      </c>
      <c r="E121" s="88">
        <f t="shared" si="117"/>
        <v>0</v>
      </c>
      <c r="F121" s="88" t="e">
        <f>E121/B121%</f>
        <v>#DIV/0!</v>
      </c>
      <c r="G121" s="88" t="e">
        <f>E121/C121%</f>
        <v>#DIV/0!</v>
      </c>
      <c r="H121" s="88">
        <f t="shared" ref="H121:AE121" si="118">H123+H124+H125+H127</f>
        <v>0</v>
      </c>
      <c r="I121" s="88">
        <f t="shared" si="118"/>
        <v>0</v>
      </c>
      <c r="J121" s="88">
        <f t="shared" si="118"/>
        <v>0</v>
      </c>
      <c r="K121" s="88">
        <f t="shared" si="118"/>
        <v>0</v>
      </c>
      <c r="L121" s="88">
        <f t="shared" si="118"/>
        <v>0</v>
      </c>
      <c r="M121" s="88">
        <f t="shared" si="118"/>
        <v>0</v>
      </c>
      <c r="N121" s="88">
        <f t="shared" si="118"/>
        <v>0</v>
      </c>
      <c r="O121" s="88">
        <f t="shared" si="118"/>
        <v>0</v>
      </c>
      <c r="P121" s="88">
        <f t="shared" si="118"/>
        <v>0</v>
      </c>
      <c r="Q121" s="88">
        <f t="shared" si="118"/>
        <v>0</v>
      </c>
      <c r="R121" s="88">
        <f t="shared" si="118"/>
        <v>0</v>
      </c>
      <c r="S121" s="88">
        <f t="shared" si="118"/>
        <v>0</v>
      </c>
      <c r="T121" s="88">
        <f t="shared" si="118"/>
        <v>0</v>
      </c>
      <c r="U121" s="88">
        <f t="shared" si="118"/>
        <v>0</v>
      </c>
      <c r="V121" s="88">
        <f t="shared" si="118"/>
        <v>0</v>
      </c>
      <c r="W121" s="88">
        <f t="shared" si="118"/>
        <v>0</v>
      </c>
      <c r="X121" s="88">
        <f t="shared" si="118"/>
        <v>0</v>
      </c>
      <c r="Y121" s="88">
        <f t="shared" si="118"/>
        <v>0</v>
      </c>
      <c r="Z121" s="88">
        <f t="shared" si="118"/>
        <v>0</v>
      </c>
      <c r="AA121" s="88">
        <f t="shared" si="118"/>
        <v>0</v>
      </c>
      <c r="AB121" s="88">
        <f t="shared" si="118"/>
        <v>0</v>
      </c>
      <c r="AC121" s="88">
        <f t="shared" si="118"/>
        <v>0</v>
      </c>
      <c r="AD121" s="88">
        <f t="shared" si="118"/>
        <v>0</v>
      </c>
      <c r="AE121" s="88">
        <f t="shared" si="118"/>
        <v>0</v>
      </c>
      <c r="AF121" s="151"/>
    </row>
    <row r="122" spans="1:32" x14ac:dyDescent="0.25">
      <c r="A122" s="64" t="s">
        <v>148</v>
      </c>
      <c r="B122" s="64"/>
      <c r="C122" s="64"/>
      <c r="D122" s="64"/>
      <c r="E122" s="64"/>
      <c r="F122" s="64"/>
      <c r="G122" s="64"/>
      <c r="H122" s="4"/>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152"/>
    </row>
    <row r="123" spans="1:32" x14ac:dyDescent="0.25">
      <c r="A123" s="74" t="s">
        <v>138</v>
      </c>
      <c r="B123" s="4">
        <f t="shared" ref="B123:B127" si="119">H123+J123+L123+N123+P123+R123+T123+V123+X123+Z123+AB123+AD123</f>
        <v>0</v>
      </c>
      <c r="C123" s="4">
        <f t="shared" ref="C123:C127" si="120">H123</f>
        <v>0</v>
      </c>
      <c r="D123" s="4">
        <f>E123</f>
        <v>0</v>
      </c>
      <c r="E123" s="4">
        <f>I123+K123+M123+O123+Q123+S123+U123+W123+Y123+AA123+AC123+AE123</f>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52"/>
    </row>
    <row r="124" spans="1:32" x14ac:dyDescent="0.25">
      <c r="A124" s="74" t="s">
        <v>19</v>
      </c>
      <c r="B124" s="4">
        <f t="shared" si="119"/>
        <v>0</v>
      </c>
      <c r="C124" s="4">
        <f t="shared" si="120"/>
        <v>0</v>
      </c>
      <c r="D124" s="4">
        <f t="shared" ref="D124:D127" si="121">E124</f>
        <v>0</v>
      </c>
      <c r="E124" s="4">
        <f t="shared" ref="E124:E127" si="122">I124+K124+M124+O124+Q124+S124+U124+W124+Y124+AA124+AC124+AE124</f>
        <v>0</v>
      </c>
      <c r="F124" s="4"/>
      <c r="G124" s="4"/>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152"/>
    </row>
    <row r="125" spans="1:32" x14ac:dyDescent="0.25">
      <c r="A125" s="74" t="s">
        <v>13</v>
      </c>
      <c r="B125" s="4">
        <f t="shared" si="119"/>
        <v>0</v>
      </c>
      <c r="C125" s="4">
        <f t="shared" si="120"/>
        <v>0</v>
      </c>
      <c r="D125" s="4">
        <f t="shared" si="121"/>
        <v>0</v>
      </c>
      <c r="E125" s="4">
        <f t="shared" si="122"/>
        <v>0</v>
      </c>
      <c r="F125" s="4" t="e">
        <f>E125/B125%</f>
        <v>#DIV/0!</v>
      </c>
      <c r="G125" s="4" t="e">
        <f>E125/C125%</f>
        <v>#DIV/0!</v>
      </c>
      <c r="H125" s="25"/>
      <c r="I125" s="25"/>
      <c r="J125" s="25"/>
      <c r="K125" s="25"/>
      <c r="L125" s="25"/>
      <c r="M125" s="25"/>
      <c r="N125" s="25"/>
      <c r="O125" s="25"/>
      <c r="P125" s="25"/>
      <c r="Q125" s="25"/>
      <c r="R125" s="25"/>
      <c r="S125" s="25"/>
      <c r="T125" s="25"/>
      <c r="U125" s="25"/>
      <c r="V125" s="25"/>
      <c r="W125" s="25"/>
      <c r="X125" s="25"/>
      <c r="Y125" s="25"/>
      <c r="Z125" s="4"/>
      <c r="AA125" s="25"/>
      <c r="AB125" s="25"/>
      <c r="AC125" s="25"/>
      <c r="AD125" s="25"/>
      <c r="AE125" s="25"/>
      <c r="AF125" s="152"/>
    </row>
    <row r="126" spans="1:32" s="78" customFormat="1" ht="15" x14ac:dyDescent="0.25">
      <c r="A126" s="68" t="s">
        <v>175</v>
      </c>
      <c r="B126" s="70">
        <f t="shared" si="119"/>
        <v>0</v>
      </c>
      <c r="C126" s="70">
        <f t="shared" si="120"/>
        <v>0</v>
      </c>
      <c r="D126" s="70">
        <f t="shared" si="121"/>
        <v>0</v>
      </c>
      <c r="E126" s="70">
        <f t="shared" si="122"/>
        <v>0</v>
      </c>
      <c r="F126" s="70"/>
      <c r="G126" s="70"/>
      <c r="H126" s="6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152"/>
    </row>
    <row r="127" spans="1:32" x14ac:dyDescent="0.25">
      <c r="A127" s="74" t="s">
        <v>139</v>
      </c>
      <c r="B127" s="4">
        <f t="shared" si="119"/>
        <v>0</v>
      </c>
      <c r="C127" s="4">
        <f t="shared" si="120"/>
        <v>0</v>
      </c>
      <c r="D127" s="4">
        <f t="shared" si="121"/>
        <v>0</v>
      </c>
      <c r="E127" s="4">
        <f t="shared" si="122"/>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53"/>
    </row>
    <row r="128" spans="1:32" ht="33.6" customHeight="1" x14ac:dyDescent="0.25">
      <c r="A128" s="87" t="s">
        <v>187</v>
      </c>
      <c r="B128" s="88">
        <f t="shared" ref="B128:E128" si="123">B130+B131+B132+B134</f>
        <v>0</v>
      </c>
      <c r="C128" s="88">
        <f t="shared" si="123"/>
        <v>0</v>
      </c>
      <c r="D128" s="88">
        <f t="shared" si="123"/>
        <v>0</v>
      </c>
      <c r="E128" s="88">
        <f t="shared" si="123"/>
        <v>0</v>
      </c>
      <c r="F128" s="88" t="e">
        <f>E128/B128%</f>
        <v>#DIV/0!</v>
      </c>
      <c r="G128" s="88" t="e">
        <f>E128/C128%</f>
        <v>#DIV/0!</v>
      </c>
      <c r="H128" s="88">
        <f t="shared" ref="H128:AE128" si="124">H130+H131+H132+H134</f>
        <v>0</v>
      </c>
      <c r="I128" s="88">
        <f t="shared" si="124"/>
        <v>0</v>
      </c>
      <c r="J128" s="88">
        <f t="shared" si="124"/>
        <v>0</v>
      </c>
      <c r="K128" s="88">
        <f t="shared" si="124"/>
        <v>0</v>
      </c>
      <c r="L128" s="88">
        <f t="shared" si="124"/>
        <v>0</v>
      </c>
      <c r="M128" s="88">
        <f t="shared" si="124"/>
        <v>0</v>
      </c>
      <c r="N128" s="88">
        <f t="shared" si="124"/>
        <v>0</v>
      </c>
      <c r="O128" s="88">
        <f t="shared" si="124"/>
        <v>0</v>
      </c>
      <c r="P128" s="88">
        <f t="shared" si="124"/>
        <v>0</v>
      </c>
      <c r="Q128" s="88">
        <f t="shared" si="124"/>
        <v>0</v>
      </c>
      <c r="R128" s="88">
        <f t="shared" si="124"/>
        <v>0</v>
      </c>
      <c r="S128" s="88">
        <f t="shared" si="124"/>
        <v>0</v>
      </c>
      <c r="T128" s="88">
        <f t="shared" si="124"/>
        <v>0</v>
      </c>
      <c r="U128" s="88">
        <f t="shared" si="124"/>
        <v>0</v>
      </c>
      <c r="V128" s="88">
        <f t="shared" si="124"/>
        <v>0</v>
      </c>
      <c r="W128" s="88">
        <f t="shared" si="124"/>
        <v>0</v>
      </c>
      <c r="X128" s="88">
        <f t="shared" si="124"/>
        <v>0</v>
      </c>
      <c r="Y128" s="88">
        <f t="shared" si="124"/>
        <v>0</v>
      </c>
      <c r="Z128" s="88">
        <f t="shared" si="124"/>
        <v>0</v>
      </c>
      <c r="AA128" s="88">
        <f t="shared" si="124"/>
        <v>0</v>
      </c>
      <c r="AB128" s="88">
        <f t="shared" si="124"/>
        <v>0</v>
      </c>
      <c r="AC128" s="88">
        <f t="shared" si="124"/>
        <v>0</v>
      </c>
      <c r="AD128" s="88">
        <f t="shared" si="124"/>
        <v>0</v>
      </c>
      <c r="AE128" s="88">
        <f t="shared" si="124"/>
        <v>0</v>
      </c>
      <c r="AF128" s="157"/>
    </row>
    <row r="129" spans="1:32" x14ac:dyDescent="0.25">
      <c r="A129" s="64" t="s">
        <v>148</v>
      </c>
      <c r="B129" s="64"/>
      <c r="C129" s="64"/>
      <c r="D129" s="64"/>
      <c r="E129" s="64"/>
      <c r="F129" s="64"/>
      <c r="G129" s="64"/>
      <c r="H129" s="4"/>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160"/>
    </row>
    <row r="130" spans="1:32" x14ac:dyDescent="0.25">
      <c r="A130" s="74" t="s">
        <v>138</v>
      </c>
      <c r="B130" s="4">
        <f t="shared" ref="B130:B134" si="125">H130+J130+L130+N130+P130+R130+T130+V130+X130+Z130+AB130+AD130</f>
        <v>0</v>
      </c>
      <c r="C130" s="4">
        <f t="shared" ref="C130:C134" si="126">H130</f>
        <v>0</v>
      </c>
      <c r="D130" s="4">
        <f>E130</f>
        <v>0</v>
      </c>
      <c r="E130" s="4">
        <f>I130+K130+M130+O130+Q130+S130+U130+W130+Y130+AA130+AC130+AE130</f>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60"/>
    </row>
    <row r="131" spans="1:32" x14ac:dyDescent="0.25">
      <c r="A131" s="74" t="s">
        <v>19</v>
      </c>
      <c r="B131" s="4">
        <f t="shared" si="125"/>
        <v>0</v>
      </c>
      <c r="C131" s="4">
        <f t="shared" si="126"/>
        <v>0</v>
      </c>
      <c r="D131" s="4">
        <f t="shared" ref="D131:D134" si="127">E131</f>
        <v>0</v>
      </c>
      <c r="E131" s="4">
        <f t="shared" ref="E131:E134" si="128">I131+K131+M131+O131+Q131+S131+U131+W131+Y131+AA131+AC131+AE131</f>
        <v>0</v>
      </c>
      <c r="F131" s="4"/>
      <c r="G131" s="4"/>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160"/>
    </row>
    <row r="132" spans="1:32" x14ac:dyDescent="0.25">
      <c r="A132" s="74" t="s">
        <v>13</v>
      </c>
      <c r="B132" s="4">
        <f t="shared" si="125"/>
        <v>0</v>
      </c>
      <c r="C132" s="4">
        <f t="shared" si="126"/>
        <v>0</v>
      </c>
      <c r="D132" s="4">
        <f t="shared" si="127"/>
        <v>0</v>
      </c>
      <c r="E132" s="4">
        <f t="shared" si="128"/>
        <v>0</v>
      </c>
      <c r="F132" s="4" t="e">
        <f>E132/B132%</f>
        <v>#DIV/0!</v>
      </c>
      <c r="G132" s="4" t="e">
        <f>E132/C132%</f>
        <v>#DIV/0!</v>
      </c>
      <c r="H132" s="25"/>
      <c r="I132" s="25"/>
      <c r="J132" s="25"/>
      <c r="K132" s="25"/>
      <c r="L132" s="25"/>
      <c r="M132" s="25"/>
      <c r="N132" s="25"/>
      <c r="O132" s="25"/>
      <c r="P132" s="25"/>
      <c r="Q132" s="25"/>
      <c r="R132" s="25"/>
      <c r="S132" s="25"/>
      <c r="T132" s="25"/>
      <c r="U132" s="25"/>
      <c r="V132" s="25"/>
      <c r="W132" s="25"/>
      <c r="X132" s="25"/>
      <c r="Y132" s="25"/>
      <c r="Z132" s="4"/>
      <c r="AA132" s="25"/>
      <c r="AB132" s="25"/>
      <c r="AC132" s="25"/>
      <c r="AD132" s="25"/>
      <c r="AE132" s="25"/>
      <c r="AF132" s="160"/>
    </row>
    <row r="133" spans="1:32" s="78" customFormat="1" ht="13.9" customHeight="1" x14ac:dyDescent="0.25">
      <c r="A133" s="68" t="s">
        <v>175</v>
      </c>
      <c r="B133" s="70">
        <f t="shared" si="125"/>
        <v>0</v>
      </c>
      <c r="C133" s="70">
        <f t="shared" si="126"/>
        <v>0</v>
      </c>
      <c r="D133" s="70">
        <f t="shared" si="127"/>
        <v>0</v>
      </c>
      <c r="E133" s="70">
        <f t="shared" si="128"/>
        <v>0</v>
      </c>
      <c r="F133" s="70"/>
      <c r="G133" s="70"/>
      <c r="H133" s="6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160"/>
    </row>
    <row r="134" spans="1:32" x14ac:dyDescent="0.25">
      <c r="A134" s="74" t="s">
        <v>139</v>
      </c>
      <c r="B134" s="4">
        <f t="shared" si="125"/>
        <v>0</v>
      </c>
      <c r="C134" s="4">
        <f t="shared" si="126"/>
        <v>0</v>
      </c>
      <c r="D134" s="4">
        <f t="shared" si="127"/>
        <v>0</v>
      </c>
      <c r="E134" s="4">
        <f t="shared" si="128"/>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61"/>
    </row>
    <row r="135" spans="1:32" ht="37.5" customHeight="1" x14ac:dyDescent="0.25">
      <c r="A135" s="87" t="s">
        <v>188</v>
      </c>
      <c r="B135" s="88">
        <f t="shared" ref="B135:E135" si="129">B137+B138+B139+B141</f>
        <v>5374.9</v>
      </c>
      <c r="C135" s="88">
        <f t="shared" si="129"/>
        <v>0</v>
      </c>
      <c r="D135" s="88">
        <f t="shared" si="129"/>
        <v>0</v>
      </c>
      <c r="E135" s="88">
        <f t="shared" si="129"/>
        <v>0</v>
      </c>
      <c r="F135" s="88">
        <f>E135/B135%</f>
        <v>0</v>
      </c>
      <c r="G135" s="88" t="e">
        <f>E135/C135%</f>
        <v>#DIV/0!</v>
      </c>
      <c r="H135" s="88">
        <f t="shared" ref="H135:AE135" si="130">H137+H138+H139+H141</f>
        <v>0</v>
      </c>
      <c r="I135" s="88">
        <f t="shared" si="130"/>
        <v>0</v>
      </c>
      <c r="J135" s="88">
        <f t="shared" si="130"/>
        <v>0</v>
      </c>
      <c r="K135" s="88">
        <f t="shared" si="130"/>
        <v>0</v>
      </c>
      <c r="L135" s="88">
        <f t="shared" si="130"/>
        <v>0</v>
      </c>
      <c r="M135" s="88">
        <f t="shared" si="130"/>
        <v>0</v>
      </c>
      <c r="N135" s="88">
        <f t="shared" si="130"/>
        <v>0</v>
      </c>
      <c r="O135" s="88">
        <f t="shared" si="130"/>
        <v>0</v>
      </c>
      <c r="P135" s="88">
        <f t="shared" si="130"/>
        <v>0</v>
      </c>
      <c r="Q135" s="88">
        <f t="shared" si="130"/>
        <v>0</v>
      </c>
      <c r="R135" s="88">
        <f t="shared" si="130"/>
        <v>0</v>
      </c>
      <c r="S135" s="88">
        <f t="shared" si="130"/>
        <v>0</v>
      </c>
      <c r="T135" s="88">
        <f t="shared" si="130"/>
        <v>0</v>
      </c>
      <c r="U135" s="88">
        <f t="shared" si="130"/>
        <v>0</v>
      </c>
      <c r="V135" s="88">
        <f t="shared" si="130"/>
        <v>5374.9</v>
      </c>
      <c r="W135" s="88">
        <f t="shared" si="130"/>
        <v>0</v>
      </c>
      <c r="X135" s="88">
        <f t="shared" si="130"/>
        <v>0</v>
      </c>
      <c r="Y135" s="88">
        <f t="shared" si="130"/>
        <v>0</v>
      </c>
      <c r="Z135" s="88">
        <f t="shared" si="130"/>
        <v>0</v>
      </c>
      <c r="AA135" s="88">
        <f t="shared" si="130"/>
        <v>0</v>
      </c>
      <c r="AB135" s="88">
        <f t="shared" si="130"/>
        <v>0</v>
      </c>
      <c r="AC135" s="88">
        <f t="shared" si="130"/>
        <v>0</v>
      </c>
      <c r="AD135" s="88">
        <f t="shared" si="130"/>
        <v>0</v>
      </c>
      <c r="AE135" s="88">
        <f t="shared" si="130"/>
        <v>0</v>
      </c>
      <c r="AF135" s="115" t="s">
        <v>212</v>
      </c>
    </row>
    <row r="136" spans="1:32" x14ac:dyDescent="0.25">
      <c r="A136" s="64" t="s">
        <v>148</v>
      </c>
      <c r="B136" s="64"/>
      <c r="C136" s="64"/>
      <c r="D136" s="64"/>
      <c r="E136" s="64"/>
      <c r="F136" s="64"/>
      <c r="G136" s="64"/>
      <c r="H136" s="4"/>
      <c r="I136" s="25"/>
      <c r="J136" s="25"/>
      <c r="K136" s="25"/>
      <c r="L136" s="25"/>
      <c r="M136" s="25"/>
      <c r="N136" s="25"/>
      <c r="O136" s="25"/>
      <c r="P136" s="25"/>
      <c r="Q136" s="25"/>
      <c r="R136" s="25"/>
      <c r="S136" s="25"/>
      <c r="T136" s="25"/>
      <c r="U136" s="25"/>
      <c r="V136" s="25"/>
      <c r="W136" s="25"/>
      <c r="X136" s="25"/>
      <c r="Y136" s="25"/>
      <c r="Z136" s="25"/>
      <c r="AA136" s="25"/>
      <c r="AB136" s="25"/>
      <c r="AC136" s="25"/>
      <c r="AD136" s="25"/>
      <c r="AE136" s="59"/>
      <c r="AF136" s="116"/>
    </row>
    <row r="137" spans="1:32" x14ac:dyDescent="0.25">
      <c r="A137" s="74" t="s">
        <v>138</v>
      </c>
      <c r="B137" s="4">
        <f t="shared" ref="B137:B141" si="131">H137+J137+L137+N137+P137+R137+T137+V137+X137+Z137+AB137+AD137</f>
        <v>0</v>
      </c>
      <c r="C137" s="4">
        <f t="shared" ref="C137:C141" si="132">H137</f>
        <v>0</v>
      </c>
      <c r="D137" s="4">
        <f>E137</f>
        <v>0</v>
      </c>
      <c r="E137" s="4">
        <f>I137+K137+M137+O137+Q137+S137+U137+W137+Y137+AA137+AC137+AE137</f>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59"/>
      <c r="AF137" s="116"/>
    </row>
    <row r="138" spans="1:32" x14ac:dyDescent="0.25">
      <c r="A138" s="74" t="s">
        <v>19</v>
      </c>
      <c r="B138" s="4">
        <f t="shared" si="131"/>
        <v>0</v>
      </c>
      <c r="C138" s="4">
        <f t="shared" si="132"/>
        <v>0</v>
      </c>
      <c r="D138" s="4">
        <f t="shared" ref="D138:D141" si="133">E138</f>
        <v>0</v>
      </c>
      <c r="E138" s="4">
        <f t="shared" ref="E138:E141" si="134">I138+K138+M138+O138+Q138+S138+U138+W138+Y138+AA138+AC138+AE138</f>
        <v>0</v>
      </c>
      <c r="F138" s="4"/>
      <c r="G138" s="4"/>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59"/>
      <c r="AF138" s="116"/>
    </row>
    <row r="139" spans="1:32" x14ac:dyDescent="0.25">
      <c r="A139" s="74" t="s">
        <v>13</v>
      </c>
      <c r="B139" s="4">
        <f t="shared" si="131"/>
        <v>5374.9</v>
      </c>
      <c r="C139" s="4">
        <f t="shared" si="132"/>
        <v>0</v>
      </c>
      <c r="D139" s="4">
        <f t="shared" si="133"/>
        <v>0</v>
      </c>
      <c r="E139" s="4">
        <f t="shared" si="134"/>
        <v>0</v>
      </c>
      <c r="F139" s="4">
        <f>E139/B139%</f>
        <v>0</v>
      </c>
      <c r="G139" s="4" t="e">
        <f>E139/C139%</f>
        <v>#DIV/0!</v>
      </c>
      <c r="H139" s="25"/>
      <c r="I139" s="25"/>
      <c r="J139" s="25"/>
      <c r="K139" s="25"/>
      <c r="L139" s="25"/>
      <c r="M139" s="25"/>
      <c r="N139" s="25"/>
      <c r="O139" s="25"/>
      <c r="P139" s="25"/>
      <c r="Q139" s="25"/>
      <c r="R139" s="25"/>
      <c r="S139" s="25"/>
      <c r="T139" s="25"/>
      <c r="U139" s="25"/>
      <c r="V139" s="25">
        <v>5374.9</v>
      </c>
      <c r="W139" s="25"/>
      <c r="X139" s="25"/>
      <c r="Y139" s="25"/>
      <c r="Z139" s="4"/>
      <c r="AA139" s="25"/>
      <c r="AB139" s="25"/>
      <c r="AC139" s="25"/>
      <c r="AD139" s="25"/>
      <c r="AE139" s="59"/>
      <c r="AF139" s="116"/>
    </row>
    <row r="140" spans="1:32" s="78" customFormat="1" ht="13.9" customHeight="1" x14ac:dyDescent="0.25">
      <c r="A140" s="68" t="s">
        <v>175</v>
      </c>
      <c r="B140" s="70">
        <f t="shared" si="131"/>
        <v>0</v>
      </c>
      <c r="C140" s="70">
        <f t="shared" si="132"/>
        <v>0</v>
      </c>
      <c r="D140" s="70">
        <f t="shared" si="133"/>
        <v>0</v>
      </c>
      <c r="E140" s="70">
        <f t="shared" si="134"/>
        <v>0</v>
      </c>
      <c r="F140" s="70"/>
      <c r="G140" s="70"/>
      <c r="H140" s="6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7"/>
      <c r="AF140" s="116"/>
    </row>
    <row r="141" spans="1:32" x14ac:dyDescent="0.25">
      <c r="A141" s="74" t="s">
        <v>139</v>
      </c>
      <c r="B141" s="4">
        <f t="shared" si="131"/>
        <v>0</v>
      </c>
      <c r="C141" s="4">
        <f t="shared" si="132"/>
        <v>0</v>
      </c>
      <c r="D141" s="4">
        <f t="shared" si="133"/>
        <v>0</v>
      </c>
      <c r="E141" s="4">
        <f t="shared" si="134"/>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59"/>
      <c r="AF141" s="117"/>
    </row>
    <row r="142" spans="1:32" s="58" customFormat="1" x14ac:dyDescent="0.25">
      <c r="A142" s="57" t="s">
        <v>42</v>
      </c>
      <c r="B142" s="71">
        <f t="shared" ref="B142:AD142" si="135">B30+B72+B79</f>
        <v>227600.2</v>
      </c>
      <c r="C142" s="71">
        <f t="shared" ref="C142:E142" si="136">C30+C72+C79</f>
        <v>28999.82</v>
      </c>
      <c r="D142" s="71">
        <f t="shared" si="136"/>
        <v>6855.44</v>
      </c>
      <c r="E142" s="71">
        <f t="shared" si="136"/>
        <v>6855.44</v>
      </c>
      <c r="F142" s="71">
        <f t="shared" ref="F142:F143" si="137">E142/B142%</f>
        <v>3.0120535922200418</v>
      </c>
      <c r="G142" s="71">
        <f t="shared" ref="G142:G143" si="138">E142/C142%</f>
        <v>23.639595004382784</v>
      </c>
      <c r="H142" s="71">
        <f t="shared" si="135"/>
        <v>14217.8</v>
      </c>
      <c r="I142" s="71">
        <f t="shared" si="135"/>
        <v>6855.44</v>
      </c>
      <c r="J142" s="71">
        <f t="shared" si="135"/>
        <v>19278.73</v>
      </c>
      <c r="K142" s="71">
        <f t="shared" si="135"/>
        <v>0</v>
      </c>
      <c r="L142" s="71">
        <f t="shared" si="135"/>
        <v>15484.47</v>
      </c>
      <c r="M142" s="71">
        <f t="shared" si="135"/>
        <v>0</v>
      </c>
      <c r="N142" s="71">
        <f t="shared" si="135"/>
        <v>15827.539999999999</v>
      </c>
      <c r="O142" s="71">
        <f t="shared" si="135"/>
        <v>0</v>
      </c>
      <c r="P142" s="71">
        <f t="shared" si="135"/>
        <v>15722.34</v>
      </c>
      <c r="Q142" s="71">
        <f t="shared" si="135"/>
        <v>0</v>
      </c>
      <c r="R142" s="71">
        <f t="shared" si="135"/>
        <v>15873.509999999998</v>
      </c>
      <c r="S142" s="71">
        <f t="shared" si="135"/>
        <v>0</v>
      </c>
      <c r="T142" s="71">
        <f t="shared" si="135"/>
        <v>19639.18</v>
      </c>
      <c r="U142" s="71">
        <f t="shared" si="135"/>
        <v>0</v>
      </c>
      <c r="V142" s="71">
        <f t="shared" si="135"/>
        <v>16424.39</v>
      </c>
      <c r="W142" s="71">
        <f t="shared" si="135"/>
        <v>0</v>
      </c>
      <c r="X142" s="71">
        <f t="shared" si="135"/>
        <v>52540.140000000007</v>
      </c>
      <c r="Y142" s="71">
        <f t="shared" si="135"/>
        <v>0</v>
      </c>
      <c r="Z142" s="71">
        <f t="shared" si="135"/>
        <v>17951.260000000002</v>
      </c>
      <c r="AA142" s="71">
        <f t="shared" si="135"/>
        <v>0</v>
      </c>
      <c r="AB142" s="71">
        <f t="shared" si="135"/>
        <v>12283.19</v>
      </c>
      <c r="AC142" s="71">
        <f t="shared" si="135"/>
        <v>0</v>
      </c>
      <c r="AD142" s="71">
        <f t="shared" si="135"/>
        <v>12357.65</v>
      </c>
      <c r="AE142" s="71">
        <f t="shared" ref="AE142" si="139">AE30+AE72+AE79</f>
        <v>0</v>
      </c>
      <c r="AF142" s="148"/>
    </row>
    <row r="143" spans="1:32" s="58" customFormat="1" x14ac:dyDescent="0.25">
      <c r="A143" s="56" t="s">
        <v>5</v>
      </c>
      <c r="B143" s="71">
        <f>B142</f>
        <v>227600.2</v>
      </c>
      <c r="C143" s="71">
        <f t="shared" ref="C143:E143" si="140">C142</f>
        <v>28999.82</v>
      </c>
      <c r="D143" s="71">
        <f t="shared" si="140"/>
        <v>6855.44</v>
      </c>
      <c r="E143" s="71">
        <f t="shared" si="140"/>
        <v>6855.44</v>
      </c>
      <c r="F143" s="71">
        <f t="shared" si="137"/>
        <v>3.0120535922200418</v>
      </c>
      <c r="G143" s="71">
        <f t="shared" si="138"/>
        <v>23.639595004382784</v>
      </c>
      <c r="H143" s="71">
        <f>H142</f>
        <v>14217.8</v>
      </c>
      <c r="I143" s="71">
        <f t="shared" ref="I143:AD143" si="141">I142</f>
        <v>6855.44</v>
      </c>
      <c r="J143" s="71">
        <f t="shared" si="141"/>
        <v>19278.73</v>
      </c>
      <c r="K143" s="71">
        <f t="shared" si="141"/>
        <v>0</v>
      </c>
      <c r="L143" s="71">
        <f t="shared" si="141"/>
        <v>15484.47</v>
      </c>
      <c r="M143" s="71">
        <f t="shared" si="141"/>
        <v>0</v>
      </c>
      <c r="N143" s="71">
        <f t="shared" si="141"/>
        <v>15827.539999999999</v>
      </c>
      <c r="O143" s="71">
        <f t="shared" si="141"/>
        <v>0</v>
      </c>
      <c r="P143" s="71">
        <f t="shared" si="141"/>
        <v>15722.34</v>
      </c>
      <c r="Q143" s="71">
        <f t="shared" si="141"/>
        <v>0</v>
      </c>
      <c r="R143" s="71">
        <f t="shared" si="141"/>
        <v>15873.509999999998</v>
      </c>
      <c r="S143" s="71">
        <f t="shared" si="141"/>
        <v>0</v>
      </c>
      <c r="T143" s="71">
        <f t="shared" si="141"/>
        <v>19639.18</v>
      </c>
      <c r="U143" s="71">
        <f t="shared" si="141"/>
        <v>0</v>
      </c>
      <c r="V143" s="71">
        <f t="shared" si="141"/>
        <v>16424.39</v>
      </c>
      <c r="W143" s="71">
        <f t="shared" si="141"/>
        <v>0</v>
      </c>
      <c r="X143" s="71">
        <f t="shared" si="141"/>
        <v>52540.140000000007</v>
      </c>
      <c r="Y143" s="71">
        <f t="shared" si="141"/>
        <v>0</v>
      </c>
      <c r="Z143" s="71">
        <f t="shared" si="141"/>
        <v>17951.260000000002</v>
      </c>
      <c r="AA143" s="71">
        <f t="shared" si="141"/>
        <v>0</v>
      </c>
      <c r="AB143" s="71">
        <f t="shared" si="141"/>
        <v>12283.19</v>
      </c>
      <c r="AC143" s="71">
        <f t="shared" si="141"/>
        <v>0</v>
      </c>
      <c r="AD143" s="71">
        <f t="shared" si="141"/>
        <v>12357.65</v>
      </c>
      <c r="AE143" s="71">
        <f t="shared" ref="AE143" si="142">AE142</f>
        <v>0</v>
      </c>
      <c r="AF143" s="149"/>
    </row>
    <row r="144" spans="1:32" x14ac:dyDescent="0.25">
      <c r="A144" s="76" t="s">
        <v>138</v>
      </c>
      <c r="B144" s="4">
        <f t="shared" ref="B144:B148" si="143">H144+J144+L144+N144+P144+R144+T144+V144+X144+Z144+AB144+AD144</f>
        <v>0</v>
      </c>
      <c r="C144" s="4">
        <f>C32+C74+C81</f>
        <v>0</v>
      </c>
      <c r="D144" s="4">
        <f t="shared" ref="D144:E144" si="144">D32+D74+D81</f>
        <v>0</v>
      </c>
      <c r="E144" s="4">
        <f t="shared" si="144"/>
        <v>0</v>
      </c>
      <c r="F144" s="4"/>
      <c r="G144" s="4"/>
      <c r="H144" s="4">
        <f t="shared" ref="H144:AE144" si="145">H32+H74+H81</f>
        <v>0</v>
      </c>
      <c r="I144" s="4">
        <f t="shared" si="145"/>
        <v>0</v>
      </c>
      <c r="J144" s="4">
        <f t="shared" si="145"/>
        <v>0</v>
      </c>
      <c r="K144" s="4">
        <f t="shared" si="145"/>
        <v>0</v>
      </c>
      <c r="L144" s="4">
        <f t="shared" si="145"/>
        <v>0</v>
      </c>
      <c r="M144" s="4">
        <f t="shared" si="145"/>
        <v>0</v>
      </c>
      <c r="N144" s="4">
        <f t="shared" si="145"/>
        <v>0</v>
      </c>
      <c r="O144" s="4">
        <f t="shared" si="145"/>
        <v>0</v>
      </c>
      <c r="P144" s="4">
        <f t="shared" si="145"/>
        <v>0</v>
      </c>
      <c r="Q144" s="4">
        <f t="shared" si="145"/>
        <v>0</v>
      </c>
      <c r="R144" s="4">
        <f t="shared" si="145"/>
        <v>0</v>
      </c>
      <c r="S144" s="4">
        <f t="shared" si="145"/>
        <v>0</v>
      </c>
      <c r="T144" s="4">
        <f t="shared" si="145"/>
        <v>0</v>
      </c>
      <c r="U144" s="4">
        <f t="shared" si="145"/>
        <v>0</v>
      </c>
      <c r="V144" s="4">
        <f t="shared" si="145"/>
        <v>0</v>
      </c>
      <c r="W144" s="4">
        <f t="shared" si="145"/>
        <v>0</v>
      </c>
      <c r="X144" s="4">
        <f t="shared" si="145"/>
        <v>0</v>
      </c>
      <c r="Y144" s="4">
        <f t="shared" si="145"/>
        <v>0</v>
      </c>
      <c r="Z144" s="4">
        <f t="shared" si="145"/>
        <v>0</v>
      </c>
      <c r="AA144" s="4">
        <f t="shared" si="145"/>
        <v>0</v>
      </c>
      <c r="AB144" s="4">
        <f t="shared" si="145"/>
        <v>0</v>
      </c>
      <c r="AC144" s="4">
        <f t="shared" si="145"/>
        <v>0</v>
      </c>
      <c r="AD144" s="4">
        <f t="shared" si="145"/>
        <v>0</v>
      </c>
      <c r="AE144" s="4">
        <f t="shared" si="145"/>
        <v>0</v>
      </c>
      <c r="AF144" s="149"/>
    </row>
    <row r="145" spans="1:32" ht="49.5" x14ac:dyDescent="0.25">
      <c r="A145" s="74" t="s">
        <v>49</v>
      </c>
      <c r="B145" s="4">
        <f t="shared" si="143"/>
        <v>0</v>
      </c>
      <c r="C145" s="4">
        <f>C33+C75+C82</f>
        <v>0</v>
      </c>
      <c r="D145" s="4">
        <f t="shared" ref="D145:E148" si="146">D33+D75+D82</f>
        <v>0</v>
      </c>
      <c r="E145" s="4">
        <f t="shared" si="146"/>
        <v>0</v>
      </c>
      <c r="F145" s="4" t="e">
        <f t="shared" ref="F145:F147" si="147">E145/B145%</f>
        <v>#DIV/0!</v>
      </c>
      <c r="G145" s="4" t="e">
        <f t="shared" ref="G145:G147" si="148">E145/C145%</f>
        <v>#DIV/0!</v>
      </c>
      <c r="H145" s="4">
        <f t="shared" ref="H145:AE145" si="149">H33+H75+H82</f>
        <v>0</v>
      </c>
      <c r="I145" s="4">
        <f t="shared" si="149"/>
        <v>0</v>
      </c>
      <c r="J145" s="4">
        <f t="shared" si="149"/>
        <v>0</v>
      </c>
      <c r="K145" s="4">
        <f t="shared" si="149"/>
        <v>0</v>
      </c>
      <c r="L145" s="4">
        <f t="shared" si="149"/>
        <v>0</v>
      </c>
      <c r="M145" s="4">
        <f t="shared" si="149"/>
        <v>0</v>
      </c>
      <c r="N145" s="4">
        <f t="shared" si="149"/>
        <v>0</v>
      </c>
      <c r="O145" s="4">
        <f t="shared" si="149"/>
        <v>0</v>
      </c>
      <c r="P145" s="4">
        <f t="shared" si="149"/>
        <v>0</v>
      </c>
      <c r="Q145" s="4">
        <f t="shared" si="149"/>
        <v>0</v>
      </c>
      <c r="R145" s="4">
        <f t="shared" si="149"/>
        <v>0</v>
      </c>
      <c r="S145" s="4">
        <f t="shared" si="149"/>
        <v>0</v>
      </c>
      <c r="T145" s="4">
        <f t="shared" si="149"/>
        <v>0</v>
      </c>
      <c r="U145" s="4">
        <f t="shared" si="149"/>
        <v>0</v>
      </c>
      <c r="V145" s="4">
        <f t="shared" si="149"/>
        <v>0</v>
      </c>
      <c r="W145" s="4">
        <f t="shared" si="149"/>
        <v>0</v>
      </c>
      <c r="X145" s="4">
        <f t="shared" si="149"/>
        <v>0</v>
      </c>
      <c r="Y145" s="4">
        <f t="shared" si="149"/>
        <v>0</v>
      </c>
      <c r="Z145" s="4">
        <f t="shared" si="149"/>
        <v>0</v>
      </c>
      <c r="AA145" s="4">
        <f t="shared" si="149"/>
        <v>0</v>
      </c>
      <c r="AB145" s="4">
        <f t="shared" si="149"/>
        <v>0</v>
      </c>
      <c r="AC145" s="4">
        <f t="shared" si="149"/>
        <v>0</v>
      </c>
      <c r="AD145" s="4">
        <f t="shared" si="149"/>
        <v>0</v>
      </c>
      <c r="AE145" s="4">
        <f t="shared" si="149"/>
        <v>0</v>
      </c>
      <c r="AF145" s="149"/>
    </row>
    <row r="146" spans="1:32" x14ac:dyDescent="0.25">
      <c r="A146" s="74" t="s">
        <v>176</v>
      </c>
      <c r="B146" s="4">
        <f t="shared" si="143"/>
        <v>227600.20000000004</v>
      </c>
      <c r="C146" s="4">
        <f>C34+C76+C83</f>
        <v>28999.82</v>
      </c>
      <c r="D146" s="4">
        <f t="shared" si="146"/>
        <v>6855.44</v>
      </c>
      <c r="E146" s="4">
        <f t="shared" si="146"/>
        <v>6855.44</v>
      </c>
      <c r="F146" s="4">
        <f t="shared" si="147"/>
        <v>3.0120535922200413</v>
      </c>
      <c r="G146" s="4">
        <f t="shared" si="148"/>
        <v>23.639595004382784</v>
      </c>
      <c r="H146" s="4">
        <f t="shared" ref="H146:AE146" si="150">H34+H76+H83</f>
        <v>14217.8</v>
      </c>
      <c r="I146" s="4">
        <f t="shared" si="150"/>
        <v>6855.44</v>
      </c>
      <c r="J146" s="4">
        <f t="shared" si="150"/>
        <v>19278.73</v>
      </c>
      <c r="K146" s="4">
        <f t="shared" si="150"/>
        <v>0</v>
      </c>
      <c r="L146" s="4">
        <f t="shared" si="150"/>
        <v>15484.47</v>
      </c>
      <c r="M146" s="4">
        <f t="shared" si="150"/>
        <v>0</v>
      </c>
      <c r="N146" s="4">
        <f t="shared" si="150"/>
        <v>15827.539999999999</v>
      </c>
      <c r="O146" s="4">
        <f t="shared" si="150"/>
        <v>0</v>
      </c>
      <c r="P146" s="4">
        <f t="shared" si="150"/>
        <v>15722.34</v>
      </c>
      <c r="Q146" s="4">
        <f t="shared" si="150"/>
        <v>0</v>
      </c>
      <c r="R146" s="4">
        <f t="shared" si="150"/>
        <v>15873.509999999998</v>
      </c>
      <c r="S146" s="4">
        <f t="shared" si="150"/>
        <v>0</v>
      </c>
      <c r="T146" s="4">
        <f t="shared" si="150"/>
        <v>19639.18</v>
      </c>
      <c r="U146" s="4">
        <f t="shared" si="150"/>
        <v>0</v>
      </c>
      <c r="V146" s="4">
        <f t="shared" si="150"/>
        <v>16424.39</v>
      </c>
      <c r="W146" s="4">
        <f t="shared" si="150"/>
        <v>0</v>
      </c>
      <c r="X146" s="4">
        <f t="shared" si="150"/>
        <v>52540.140000000007</v>
      </c>
      <c r="Y146" s="4">
        <f t="shared" si="150"/>
        <v>0</v>
      </c>
      <c r="Z146" s="4">
        <f t="shared" si="150"/>
        <v>17951.260000000002</v>
      </c>
      <c r="AA146" s="4">
        <f t="shared" si="150"/>
        <v>0</v>
      </c>
      <c r="AB146" s="4">
        <f t="shared" si="150"/>
        <v>12283.19</v>
      </c>
      <c r="AC146" s="4">
        <f t="shared" si="150"/>
        <v>0</v>
      </c>
      <c r="AD146" s="4">
        <f t="shared" si="150"/>
        <v>12357.65</v>
      </c>
      <c r="AE146" s="4">
        <f t="shared" si="150"/>
        <v>0</v>
      </c>
      <c r="AF146" s="149"/>
    </row>
    <row r="147" spans="1:32" s="78" customFormat="1" ht="15" x14ac:dyDescent="0.25">
      <c r="A147" s="68" t="s">
        <v>175</v>
      </c>
      <c r="B147" s="70">
        <f t="shared" si="143"/>
        <v>0</v>
      </c>
      <c r="C147" s="69">
        <f>C35+C77+C84</f>
        <v>0</v>
      </c>
      <c r="D147" s="69">
        <f t="shared" si="146"/>
        <v>0</v>
      </c>
      <c r="E147" s="69">
        <f t="shared" si="146"/>
        <v>0</v>
      </c>
      <c r="F147" s="70" t="e">
        <f t="shared" si="147"/>
        <v>#DIV/0!</v>
      </c>
      <c r="G147" s="70" t="e">
        <f t="shared" si="148"/>
        <v>#DIV/0!</v>
      </c>
      <c r="H147" s="69">
        <f t="shared" ref="H147:AE147" si="151">H35+H77+H84</f>
        <v>0</v>
      </c>
      <c r="I147" s="69">
        <f t="shared" si="151"/>
        <v>0</v>
      </c>
      <c r="J147" s="69">
        <f t="shared" si="151"/>
        <v>0</v>
      </c>
      <c r="K147" s="69">
        <f t="shared" si="151"/>
        <v>0</v>
      </c>
      <c r="L147" s="69">
        <f t="shared" si="151"/>
        <v>0</v>
      </c>
      <c r="M147" s="69">
        <f t="shared" si="151"/>
        <v>0</v>
      </c>
      <c r="N147" s="69">
        <f t="shared" si="151"/>
        <v>0</v>
      </c>
      <c r="O147" s="69">
        <f t="shared" si="151"/>
        <v>0</v>
      </c>
      <c r="P147" s="69">
        <f t="shared" si="151"/>
        <v>0</v>
      </c>
      <c r="Q147" s="69">
        <f t="shared" si="151"/>
        <v>0</v>
      </c>
      <c r="R147" s="69">
        <f t="shared" si="151"/>
        <v>0</v>
      </c>
      <c r="S147" s="69">
        <f t="shared" si="151"/>
        <v>0</v>
      </c>
      <c r="T147" s="69">
        <f t="shared" si="151"/>
        <v>0</v>
      </c>
      <c r="U147" s="69">
        <f t="shared" si="151"/>
        <v>0</v>
      </c>
      <c r="V147" s="69">
        <f t="shared" si="151"/>
        <v>0</v>
      </c>
      <c r="W147" s="69">
        <f t="shared" si="151"/>
        <v>0</v>
      </c>
      <c r="X147" s="69">
        <f t="shared" si="151"/>
        <v>0</v>
      </c>
      <c r="Y147" s="69">
        <f t="shared" si="151"/>
        <v>0</v>
      </c>
      <c r="Z147" s="69">
        <f t="shared" si="151"/>
        <v>0</v>
      </c>
      <c r="AA147" s="69">
        <f t="shared" si="151"/>
        <v>0</v>
      </c>
      <c r="AB147" s="69">
        <f t="shared" si="151"/>
        <v>0</v>
      </c>
      <c r="AC147" s="69">
        <f t="shared" si="151"/>
        <v>0</v>
      </c>
      <c r="AD147" s="69">
        <f t="shared" si="151"/>
        <v>0</v>
      </c>
      <c r="AE147" s="69">
        <f t="shared" si="151"/>
        <v>0</v>
      </c>
      <c r="AF147" s="149"/>
    </row>
    <row r="148" spans="1:32" x14ac:dyDescent="0.25">
      <c r="A148" s="74" t="s">
        <v>139</v>
      </c>
      <c r="B148" s="4">
        <f t="shared" si="143"/>
        <v>0</v>
      </c>
      <c r="C148" s="4">
        <f>C36+C78+C85</f>
        <v>0</v>
      </c>
      <c r="D148" s="4">
        <f t="shared" si="146"/>
        <v>0</v>
      </c>
      <c r="E148" s="4">
        <f t="shared" si="146"/>
        <v>0</v>
      </c>
      <c r="F148" s="4"/>
      <c r="G148" s="4"/>
      <c r="H148" s="4">
        <f t="shared" ref="H148:AE148" si="152">H36+H78+H85</f>
        <v>0</v>
      </c>
      <c r="I148" s="4">
        <f t="shared" si="152"/>
        <v>0</v>
      </c>
      <c r="J148" s="4">
        <f t="shared" si="152"/>
        <v>0</v>
      </c>
      <c r="K148" s="4">
        <f t="shared" si="152"/>
        <v>0</v>
      </c>
      <c r="L148" s="4">
        <f t="shared" si="152"/>
        <v>0</v>
      </c>
      <c r="M148" s="4">
        <f t="shared" si="152"/>
        <v>0</v>
      </c>
      <c r="N148" s="4">
        <f t="shared" si="152"/>
        <v>0</v>
      </c>
      <c r="O148" s="4">
        <f t="shared" si="152"/>
        <v>0</v>
      </c>
      <c r="P148" s="4">
        <f t="shared" si="152"/>
        <v>0</v>
      </c>
      <c r="Q148" s="4">
        <f t="shared" si="152"/>
        <v>0</v>
      </c>
      <c r="R148" s="4">
        <f t="shared" si="152"/>
        <v>0</v>
      </c>
      <c r="S148" s="4">
        <f t="shared" si="152"/>
        <v>0</v>
      </c>
      <c r="T148" s="4">
        <f t="shared" si="152"/>
        <v>0</v>
      </c>
      <c r="U148" s="4">
        <f t="shared" si="152"/>
        <v>0</v>
      </c>
      <c r="V148" s="4">
        <f t="shared" si="152"/>
        <v>0</v>
      </c>
      <c r="W148" s="4">
        <f t="shared" si="152"/>
        <v>0</v>
      </c>
      <c r="X148" s="4">
        <f t="shared" si="152"/>
        <v>0</v>
      </c>
      <c r="Y148" s="4">
        <f t="shared" si="152"/>
        <v>0</v>
      </c>
      <c r="Z148" s="4">
        <f t="shared" si="152"/>
        <v>0</v>
      </c>
      <c r="AA148" s="4">
        <f t="shared" si="152"/>
        <v>0</v>
      </c>
      <c r="AB148" s="4">
        <f t="shared" si="152"/>
        <v>0</v>
      </c>
      <c r="AC148" s="4">
        <f t="shared" si="152"/>
        <v>0</v>
      </c>
      <c r="AD148" s="4">
        <f t="shared" si="152"/>
        <v>0</v>
      </c>
      <c r="AE148" s="4">
        <f t="shared" si="152"/>
        <v>0</v>
      </c>
      <c r="AF148" s="150"/>
    </row>
    <row r="149" spans="1:32" ht="84" hidden="1" x14ac:dyDescent="0.3">
      <c r="A149" s="57" t="s">
        <v>140</v>
      </c>
      <c r="B149" s="4"/>
      <c r="C149" s="4"/>
      <c r="D149" s="4"/>
      <c r="E149" s="4"/>
      <c r="F149" s="4"/>
      <c r="G149" s="4"/>
      <c r="H149" s="4"/>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59"/>
    </row>
    <row r="150" spans="1:32" ht="16.899999999999999" hidden="1" x14ac:dyDescent="0.3">
      <c r="A150" s="76" t="s">
        <v>138</v>
      </c>
      <c r="B150" s="4"/>
      <c r="C150" s="4"/>
      <c r="D150" s="4"/>
      <c r="E150" s="4"/>
      <c r="F150" s="4"/>
      <c r="G150" s="4"/>
      <c r="H150" s="4"/>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59"/>
    </row>
    <row r="151" spans="1:32" ht="50.45" hidden="1" x14ac:dyDescent="0.3">
      <c r="A151" s="74" t="s">
        <v>49</v>
      </c>
      <c r="B151" s="4"/>
      <c r="C151" s="4"/>
      <c r="D151" s="4"/>
      <c r="E151" s="4"/>
      <c r="F151" s="4"/>
      <c r="G151" s="4"/>
      <c r="H151" s="4"/>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59"/>
    </row>
    <row r="152" spans="1:32" ht="16.899999999999999" hidden="1" x14ac:dyDescent="0.3">
      <c r="A152" s="74" t="s">
        <v>176</v>
      </c>
      <c r="B152" s="4"/>
      <c r="C152" s="4"/>
      <c r="D152" s="4"/>
      <c r="E152" s="4"/>
      <c r="F152" s="4"/>
      <c r="G152" s="4"/>
      <c r="H152" s="4"/>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59"/>
    </row>
    <row r="153" spans="1:32" ht="16.899999999999999" hidden="1" x14ac:dyDescent="0.3">
      <c r="A153" s="55" t="s">
        <v>175</v>
      </c>
      <c r="B153" s="4"/>
      <c r="C153" s="4"/>
      <c r="D153" s="4"/>
      <c r="E153" s="4"/>
      <c r="F153" s="4"/>
      <c r="G153" s="4"/>
      <c r="H153" s="4"/>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59"/>
    </row>
    <row r="154" spans="1:32" ht="16.899999999999999" hidden="1" x14ac:dyDescent="0.3">
      <c r="A154" s="74" t="s">
        <v>139</v>
      </c>
      <c r="B154" s="4"/>
      <c r="C154" s="4"/>
      <c r="D154" s="4"/>
      <c r="E154" s="4"/>
      <c r="F154" s="4"/>
      <c r="G154" s="4"/>
      <c r="H154" s="4"/>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59"/>
    </row>
    <row r="155" spans="1:32" s="47" customFormat="1" ht="82.5" x14ac:dyDescent="0.25">
      <c r="A155" s="83" t="s">
        <v>191</v>
      </c>
      <c r="B155" s="84">
        <f t="shared" ref="B155:E155" si="153">B157+B158+B159+B161</f>
        <v>12504.234</v>
      </c>
      <c r="C155" s="84">
        <f t="shared" si="153"/>
        <v>1055.664</v>
      </c>
      <c r="D155" s="84">
        <f t="shared" si="153"/>
        <v>391.78</v>
      </c>
      <c r="E155" s="84">
        <f t="shared" si="153"/>
        <v>391.78</v>
      </c>
      <c r="F155" s="84">
        <f>E155/B155%</f>
        <v>3.1331787297006755</v>
      </c>
      <c r="G155" s="84">
        <f>E155/C155%</f>
        <v>37.112187211082315</v>
      </c>
      <c r="H155" s="84">
        <f t="shared" ref="H155:AE155" si="154">H157+H158+H159+H161</f>
        <v>1055.664</v>
      </c>
      <c r="I155" s="84">
        <f t="shared" si="154"/>
        <v>391.78</v>
      </c>
      <c r="J155" s="84">
        <f t="shared" si="154"/>
        <v>483.27</v>
      </c>
      <c r="K155" s="84">
        <f t="shared" si="154"/>
        <v>0</v>
      </c>
      <c r="L155" s="84">
        <f t="shared" si="154"/>
        <v>483.27</v>
      </c>
      <c r="M155" s="84">
        <f t="shared" si="154"/>
        <v>0</v>
      </c>
      <c r="N155" s="84">
        <f t="shared" si="154"/>
        <v>2142.17</v>
      </c>
      <c r="O155" s="84">
        <f t="shared" si="154"/>
        <v>0</v>
      </c>
      <c r="P155" s="84">
        <f t="shared" si="154"/>
        <v>930.97</v>
      </c>
      <c r="Q155" s="84">
        <f t="shared" si="154"/>
        <v>0</v>
      </c>
      <c r="R155" s="84">
        <f t="shared" si="154"/>
        <v>609.16999999999996</v>
      </c>
      <c r="S155" s="84">
        <f t="shared" si="154"/>
        <v>0</v>
      </c>
      <c r="T155" s="84">
        <f t="shared" si="154"/>
        <v>593.27</v>
      </c>
      <c r="U155" s="84">
        <f t="shared" si="154"/>
        <v>0</v>
      </c>
      <c r="V155" s="84">
        <f t="shared" si="154"/>
        <v>593.27</v>
      </c>
      <c r="W155" s="84">
        <f t="shared" si="154"/>
        <v>0</v>
      </c>
      <c r="X155" s="84">
        <f t="shared" si="154"/>
        <v>593.27</v>
      </c>
      <c r="Y155" s="84">
        <f t="shared" si="154"/>
        <v>0</v>
      </c>
      <c r="Z155" s="84">
        <f t="shared" si="154"/>
        <v>3830.47</v>
      </c>
      <c r="AA155" s="84">
        <f t="shared" si="154"/>
        <v>0</v>
      </c>
      <c r="AB155" s="84">
        <f t="shared" si="154"/>
        <v>593.27</v>
      </c>
      <c r="AC155" s="84">
        <f t="shared" si="154"/>
        <v>0</v>
      </c>
      <c r="AD155" s="84">
        <f t="shared" si="154"/>
        <v>596.16999999999996</v>
      </c>
      <c r="AE155" s="84">
        <f t="shared" si="154"/>
        <v>0</v>
      </c>
      <c r="AF155" s="151"/>
    </row>
    <row r="156" spans="1:32" s="47" customFormat="1" x14ac:dyDescent="0.25">
      <c r="A156" s="64" t="s">
        <v>148</v>
      </c>
      <c r="B156" s="64"/>
      <c r="C156" s="64"/>
      <c r="D156" s="64"/>
      <c r="E156" s="64"/>
      <c r="F156" s="64"/>
      <c r="G156" s="64"/>
      <c r="H156" s="4"/>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152"/>
    </row>
    <row r="157" spans="1:32" s="47" customFormat="1" x14ac:dyDescent="0.25">
      <c r="A157" s="95" t="s">
        <v>138</v>
      </c>
      <c r="B157" s="48">
        <f t="shared" ref="B157:B161" si="155">H157+J157+L157+N157+P157+R157+T157+V157+X157+Z157+AB157+AD157</f>
        <v>0</v>
      </c>
      <c r="C157" s="48">
        <f t="shared" ref="C157:E158" si="156">C164+C171</f>
        <v>0</v>
      </c>
      <c r="D157" s="48">
        <f t="shared" si="156"/>
        <v>0</v>
      </c>
      <c r="E157" s="48">
        <f t="shared" si="156"/>
        <v>0</v>
      </c>
      <c r="F157" s="48"/>
      <c r="G157" s="48"/>
      <c r="H157" s="48">
        <f>H164+H171</f>
        <v>0</v>
      </c>
      <c r="I157" s="48">
        <f t="shared" ref="I157:AE158" si="157">I164+I171</f>
        <v>0</v>
      </c>
      <c r="J157" s="48">
        <f t="shared" si="157"/>
        <v>0</v>
      </c>
      <c r="K157" s="48">
        <f t="shared" si="157"/>
        <v>0</v>
      </c>
      <c r="L157" s="48">
        <f t="shared" si="157"/>
        <v>0</v>
      </c>
      <c r="M157" s="48">
        <f t="shared" si="157"/>
        <v>0</v>
      </c>
      <c r="N157" s="48">
        <f t="shared" si="157"/>
        <v>0</v>
      </c>
      <c r="O157" s="48">
        <f t="shared" si="157"/>
        <v>0</v>
      </c>
      <c r="P157" s="48">
        <f t="shared" si="157"/>
        <v>0</v>
      </c>
      <c r="Q157" s="48">
        <f t="shared" si="157"/>
        <v>0</v>
      </c>
      <c r="R157" s="48">
        <f t="shared" si="157"/>
        <v>0</v>
      </c>
      <c r="S157" s="48">
        <f t="shared" si="157"/>
        <v>0</v>
      </c>
      <c r="T157" s="48">
        <f t="shared" si="157"/>
        <v>0</v>
      </c>
      <c r="U157" s="48">
        <f t="shared" si="157"/>
        <v>0</v>
      </c>
      <c r="V157" s="48">
        <f t="shared" si="157"/>
        <v>0</v>
      </c>
      <c r="W157" s="48">
        <f t="shared" si="157"/>
        <v>0</v>
      </c>
      <c r="X157" s="48">
        <f t="shared" si="157"/>
        <v>0</v>
      </c>
      <c r="Y157" s="48">
        <f t="shared" si="157"/>
        <v>0</v>
      </c>
      <c r="Z157" s="48">
        <f t="shared" si="157"/>
        <v>0</v>
      </c>
      <c r="AA157" s="48">
        <f t="shared" si="157"/>
        <v>0</v>
      </c>
      <c r="AB157" s="48">
        <f t="shared" si="157"/>
        <v>0</v>
      </c>
      <c r="AC157" s="48">
        <f t="shared" si="157"/>
        <v>0</v>
      </c>
      <c r="AD157" s="48">
        <f t="shared" si="157"/>
        <v>0</v>
      </c>
      <c r="AE157" s="48">
        <f t="shared" si="157"/>
        <v>0</v>
      </c>
      <c r="AF157" s="152"/>
    </row>
    <row r="158" spans="1:32" s="47" customFormat="1" x14ac:dyDescent="0.25">
      <c r="A158" s="95" t="s">
        <v>19</v>
      </c>
      <c r="B158" s="48">
        <f t="shared" si="155"/>
        <v>2941.5</v>
      </c>
      <c r="C158" s="48">
        <f t="shared" si="156"/>
        <v>660</v>
      </c>
      <c r="D158" s="48">
        <f t="shared" si="156"/>
        <v>0</v>
      </c>
      <c r="E158" s="48">
        <f t="shared" si="156"/>
        <v>0</v>
      </c>
      <c r="F158" s="48"/>
      <c r="G158" s="48"/>
      <c r="H158" s="48">
        <f>H165+H172</f>
        <v>660</v>
      </c>
      <c r="I158" s="48">
        <f t="shared" si="157"/>
        <v>0</v>
      </c>
      <c r="J158" s="48">
        <f t="shared" si="157"/>
        <v>0</v>
      </c>
      <c r="K158" s="48">
        <f t="shared" si="157"/>
        <v>0</v>
      </c>
      <c r="L158" s="48">
        <f t="shared" si="157"/>
        <v>0</v>
      </c>
      <c r="M158" s="48">
        <f t="shared" si="157"/>
        <v>0</v>
      </c>
      <c r="N158" s="48">
        <f t="shared" si="157"/>
        <v>0</v>
      </c>
      <c r="O158" s="48">
        <f t="shared" si="157"/>
        <v>0</v>
      </c>
      <c r="P158" s="48">
        <f t="shared" si="157"/>
        <v>0</v>
      </c>
      <c r="Q158" s="48">
        <f t="shared" si="157"/>
        <v>0</v>
      </c>
      <c r="R158" s="48">
        <f t="shared" si="157"/>
        <v>0</v>
      </c>
      <c r="S158" s="48">
        <f t="shared" si="157"/>
        <v>0</v>
      </c>
      <c r="T158" s="48">
        <f t="shared" si="157"/>
        <v>110</v>
      </c>
      <c r="U158" s="48">
        <f t="shared" si="157"/>
        <v>0</v>
      </c>
      <c r="V158" s="48">
        <f t="shared" si="157"/>
        <v>110</v>
      </c>
      <c r="W158" s="48">
        <f t="shared" si="157"/>
        <v>0</v>
      </c>
      <c r="X158" s="48">
        <f t="shared" si="157"/>
        <v>110</v>
      </c>
      <c r="Y158" s="48">
        <f t="shared" si="157"/>
        <v>0</v>
      </c>
      <c r="Z158" s="48">
        <f t="shared" si="157"/>
        <v>1728.6</v>
      </c>
      <c r="AA158" s="48">
        <f t="shared" si="157"/>
        <v>0</v>
      </c>
      <c r="AB158" s="48">
        <f t="shared" si="157"/>
        <v>110</v>
      </c>
      <c r="AC158" s="48">
        <f t="shared" si="157"/>
        <v>0</v>
      </c>
      <c r="AD158" s="48">
        <f t="shared" si="157"/>
        <v>112.9</v>
      </c>
      <c r="AE158" s="48">
        <f t="shared" si="157"/>
        <v>0</v>
      </c>
      <c r="AF158" s="152"/>
    </row>
    <row r="159" spans="1:32" s="47" customFormat="1" ht="21" customHeight="1" x14ac:dyDescent="0.25">
      <c r="A159" s="95" t="s">
        <v>13</v>
      </c>
      <c r="B159" s="48">
        <f t="shared" si="155"/>
        <v>9562.7340000000004</v>
      </c>
      <c r="C159" s="48">
        <f>C166+C174</f>
        <v>395.66399999999999</v>
      </c>
      <c r="D159" s="48">
        <f>D166+D174</f>
        <v>391.78</v>
      </c>
      <c r="E159" s="48">
        <f>E166+E174</f>
        <v>391.78</v>
      </c>
      <c r="F159" s="48">
        <f>E159/B159%</f>
        <v>4.0969454969677077</v>
      </c>
      <c r="G159" s="48">
        <f>E159/C159%</f>
        <v>99.018359011686684</v>
      </c>
      <c r="H159" s="48">
        <f t="shared" ref="H159:AE159" si="158">H166+H174</f>
        <v>395.66399999999999</v>
      </c>
      <c r="I159" s="48">
        <f t="shared" si="158"/>
        <v>391.78</v>
      </c>
      <c r="J159" s="48">
        <f t="shared" si="158"/>
        <v>483.27</v>
      </c>
      <c r="K159" s="48">
        <f t="shared" si="158"/>
        <v>0</v>
      </c>
      <c r="L159" s="48">
        <f t="shared" si="158"/>
        <v>483.27</v>
      </c>
      <c r="M159" s="48">
        <f t="shared" si="158"/>
        <v>0</v>
      </c>
      <c r="N159" s="48">
        <f t="shared" si="158"/>
        <v>2142.17</v>
      </c>
      <c r="O159" s="48">
        <f t="shared" si="158"/>
        <v>0</v>
      </c>
      <c r="P159" s="48">
        <f t="shared" si="158"/>
        <v>930.97</v>
      </c>
      <c r="Q159" s="48">
        <f t="shared" si="158"/>
        <v>0</v>
      </c>
      <c r="R159" s="48">
        <f t="shared" si="158"/>
        <v>609.16999999999996</v>
      </c>
      <c r="S159" s="48">
        <f t="shared" si="158"/>
        <v>0</v>
      </c>
      <c r="T159" s="48">
        <f t="shared" si="158"/>
        <v>483.27</v>
      </c>
      <c r="U159" s="48">
        <f t="shared" si="158"/>
        <v>0</v>
      </c>
      <c r="V159" s="48">
        <f t="shared" si="158"/>
        <v>483.27</v>
      </c>
      <c r="W159" s="48">
        <f t="shared" si="158"/>
        <v>0</v>
      </c>
      <c r="X159" s="48">
        <f t="shared" si="158"/>
        <v>483.27</v>
      </c>
      <c r="Y159" s="48">
        <f t="shared" si="158"/>
        <v>0</v>
      </c>
      <c r="Z159" s="48">
        <f t="shared" si="158"/>
        <v>2101.87</v>
      </c>
      <c r="AA159" s="48">
        <f t="shared" si="158"/>
        <v>0</v>
      </c>
      <c r="AB159" s="48">
        <f t="shared" si="158"/>
        <v>483.27</v>
      </c>
      <c r="AC159" s="48">
        <f t="shared" si="158"/>
        <v>0</v>
      </c>
      <c r="AD159" s="48">
        <f t="shared" si="158"/>
        <v>483.27</v>
      </c>
      <c r="AE159" s="48">
        <f t="shared" si="158"/>
        <v>0</v>
      </c>
      <c r="AF159" s="152"/>
    </row>
    <row r="160" spans="1:32" s="94" customFormat="1" ht="21" customHeight="1" x14ac:dyDescent="0.25">
      <c r="A160" s="55" t="s">
        <v>175</v>
      </c>
      <c r="B160" s="91">
        <f t="shared" si="155"/>
        <v>2941.5</v>
      </c>
      <c r="C160" s="91">
        <f>C167+C173</f>
        <v>660</v>
      </c>
      <c r="D160" s="91">
        <f>D167+D173</f>
        <v>461.74</v>
      </c>
      <c r="E160" s="91">
        <f>E167+E173</f>
        <v>461.74</v>
      </c>
      <c r="F160" s="91"/>
      <c r="G160" s="91"/>
      <c r="H160" s="91">
        <f t="shared" ref="H160:AE160" si="159">H167+H173</f>
        <v>660</v>
      </c>
      <c r="I160" s="91">
        <f t="shared" si="159"/>
        <v>461.74</v>
      </c>
      <c r="J160" s="91">
        <f t="shared" si="159"/>
        <v>0</v>
      </c>
      <c r="K160" s="91">
        <f t="shared" si="159"/>
        <v>0</v>
      </c>
      <c r="L160" s="91">
        <f t="shared" si="159"/>
        <v>0</v>
      </c>
      <c r="M160" s="91">
        <f t="shared" si="159"/>
        <v>0</v>
      </c>
      <c r="N160" s="91">
        <f t="shared" si="159"/>
        <v>0</v>
      </c>
      <c r="O160" s="91">
        <f t="shared" si="159"/>
        <v>0</v>
      </c>
      <c r="P160" s="91">
        <f t="shared" si="159"/>
        <v>0</v>
      </c>
      <c r="Q160" s="91">
        <f t="shared" si="159"/>
        <v>0</v>
      </c>
      <c r="R160" s="91">
        <f t="shared" si="159"/>
        <v>0</v>
      </c>
      <c r="S160" s="91">
        <f t="shared" si="159"/>
        <v>0</v>
      </c>
      <c r="T160" s="91">
        <f t="shared" si="159"/>
        <v>110</v>
      </c>
      <c r="U160" s="91">
        <f t="shared" si="159"/>
        <v>0</v>
      </c>
      <c r="V160" s="91">
        <f t="shared" si="159"/>
        <v>110</v>
      </c>
      <c r="W160" s="91">
        <f t="shared" si="159"/>
        <v>0</v>
      </c>
      <c r="X160" s="91">
        <f t="shared" si="159"/>
        <v>110</v>
      </c>
      <c r="Y160" s="91">
        <f t="shared" si="159"/>
        <v>0</v>
      </c>
      <c r="Z160" s="91">
        <f t="shared" si="159"/>
        <v>1728.6</v>
      </c>
      <c r="AA160" s="91">
        <f t="shared" si="159"/>
        <v>0</v>
      </c>
      <c r="AB160" s="91">
        <f t="shared" si="159"/>
        <v>110</v>
      </c>
      <c r="AC160" s="91">
        <f t="shared" si="159"/>
        <v>0</v>
      </c>
      <c r="AD160" s="91">
        <f t="shared" si="159"/>
        <v>112.9</v>
      </c>
      <c r="AE160" s="91">
        <f t="shared" si="159"/>
        <v>0</v>
      </c>
      <c r="AF160" s="152"/>
    </row>
    <row r="161" spans="1:32" s="47" customFormat="1" x14ac:dyDescent="0.25">
      <c r="A161" s="95" t="s">
        <v>139</v>
      </c>
      <c r="B161" s="48">
        <f t="shared" si="155"/>
        <v>0</v>
      </c>
      <c r="C161" s="48">
        <f>C168+C175</f>
        <v>0</v>
      </c>
      <c r="D161" s="48">
        <f>D168+D175</f>
        <v>0</v>
      </c>
      <c r="E161" s="48">
        <f>E168+E175</f>
        <v>0</v>
      </c>
      <c r="F161" s="48"/>
      <c r="G161" s="48"/>
      <c r="H161" s="48">
        <f t="shared" ref="H161:AE161" si="160">H168+H175</f>
        <v>0</v>
      </c>
      <c r="I161" s="48">
        <f t="shared" si="160"/>
        <v>0</v>
      </c>
      <c r="J161" s="48">
        <f t="shared" si="160"/>
        <v>0</v>
      </c>
      <c r="K161" s="48">
        <f t="shared" si="160"/>
        <v>0</v>
      </c>
      <c r="L161" s="48">
        <f t="shared" si="160"/>
        <v>0</v>
      </c>
      <c r="M161" s="48">
        <f t="shared" si="160"/>
        <v>0</v>
      </c>
      <c r="N161" s="48">
        <f t="shared" si="160"/>
        <v>0</v>
      </c>
      <c r="O161" s="48">
        <f t="shared" si="160"/>
        <v>0</v>
      </c>
      <c r="P161" s="48">
        <f t="shared" si="160"/>
        <v>0</v>
      </c>
      <c r="Q161" s="48">
        <f t="shared" si="160"/>
        <v>0</v>
      </c>
      <c r="R161" s="48">
        <f t="shared" si="160"/>
        <v>0</v>
      </c>
      <c r="S161" s="48">
        <f t="shared" si="160"/>
        <v>0</v>
      </c>
      <c r="T161" s="48">
        <f t="shared" si="160"/>
        <v>0</v>
      </c>
      <c r="U161" s="48">
        <f t="shared" si="160"/>
        <v>0</v>
      </c>
      <c r="V161" s="48">
        <f t="shared" si="160"/>
        <v>0</v>
      </c>
      <c r="W161" s="48">
        <f t="shared" si="160"/>
        <v>0</v>
      </c>
      <c r="X161" s="48">
        <f t="shared" si="160"/>
        <v>0</v>
      </c>
      <c r="Y161" s="48">
        <f t="shared" si="160"/>
        <v>0</v>
      </c>
      <c r="Z161" s="48">
        <f t="shared" si="160"/>
        <v>0</v>
      </c>
      <c r="AA161" s="48">
        <f t="shared" si="160"/>
        <v>0</v>
      </c>
      <c r="AB161" s="48">
        <f t="shared" si="160"/>
        <v>0</v>
      </c>
      <c r="AC161" s="48">
        <f t="shared" si="160"/>
        <v>0</v>
      </c>
      <c r="AD161" s="48">
        <f t="shared" si="160"/>
        <v>0</v>
      </c>
      <c r="AE161" s="48">
        <f t="shared" si="160"/>
        <v>0</v>
      </c>
      <c r="AF161" s="153"/>
    </row>
    <row r="162" spans="1:32" s="47" customFormat="1" ht="102.75" customHeight="1" x14ac:dyDescent="0.25">
      <c r="A162" s="85" t="s">
        <v>192</v>
      </c>
      <c r="B162" s="86">
        <f t="shared" ref="B162:E162" si="161">B164+B165+B166+B168</f>
        <v>5343.7999999999993</v>
      </c>
      <c r="C162" s="86">
        <f t="shared" si="161"/>
        <v>0</v>
      </c>
      <c r="D162" s="86">
        <f t="shared" si="161"/>
        <v>0</v>
      </c>
      <c r="E162" s="86">
        <f t="shared" si="161"/>
        <v>0</v>
      </c>
      <c r="F162" s="86">
        <f t="shared" ref="F162" si="162">E162/B162%</f>
        <v>0</v>
      </c>
      <c r="G162" s="86" t="e">
        <f t="shared" ref="G162" si="163">E162/C162%</f>
        <v>#DIV/0!</v>
      </c>
      <c r="H162" s="86">
        <f t="shared" ref="H162:AE162" si="164">H164+H165+H166+H168</f>
        <v>0</v>
      </c>
      <c r="I162" s="86">
        <f t="shared" si="164"/>
        <v>0</v>
      </c>
      <c r="J162" s="86">
        <f t="shared" si="164"/>
        <v>0</v>
      </c>
      <c r="K162" s="86">
        <f t="shared" si="164"/>
        <v>0</v>
      </c>
      <c r="L162" s="86">
        <f t="shared" si="164"/>
        <v>0</v>
      </c>
      <c r="M162" s="86">
        <f t="shared" si="164"/>
        <v>0</v>
      </c>
      <c r="N162" s="86">
        <f t="shared" si="164"/>
        <v>1658.9</v>
      </c>
      <c r="O162" s="86">
        <f t="shared" si="164"/>
        <v>0</v>
      </c>
      <c r="P162" s="86">
        <f t="shared" si="164"/>
        <v>447.7</v>
      </c>
      <c r="Q162" s="86">
        <f t="shared" si="164"/>
        <v>0</v>
      </c>
      <c r="R162" s="86">
        <f t="shared" si="164"/>
        <v>0</v>
      </c>
      <c r="S162" s="86">
        <f t="shared" si="164"/>
        <v>0</v>
      </c>
      <c r="T162" s="86">
        <f t="shared" si="164"/>
        <v>0</v>
      </c>
      <c r="U162" s="86">
        <f t="shared" si="164"/>
        <v>0</v>
      </c>
      <c r="V162" s="86">
        <f t="shared" si="164"/>
        <v>0</v>
      </c>
      <c r="W162" s="86">
        <f t="shared" si="164"/>
        <v>0</v>
      </c>
      <c r="X162" s="86">
        <f t="shared" si="164"/>
        <v>0</v>
      </c>
      <c r="Y162" s="86">
        <f t="shared" si="164"/>
        <v>0</v>
      </c>
      <c r="Z162" s="86">
        <f t="shared" si="164"/>
        <v>3237.2</v>
      </c>
      <c r="AA162" s="86">
        <f t="shared" si="164"/>
        <v>0</v>
      </c>
      <c r="AB162" s="86">
        <f t="shared" si="164"/>
        <v>0</v>
      </c>
      <c r="AC162" s="86">
        <f t="shared" si="164"/>
        <v>0</v>
      </c>
      <c r="AD162" s="86">
        <f t="shared" si="164"/>
        <v>0</v>
      </c>
      <c r="AE162" s="86">
        <f t="shared" si="164"/>
        <v>0</v>
      </c>
      <c r="AF162" s="115" t="s">
        <v>206</v>
      </c>
    </row>
    <row r="163" spans="1:32" s="47" customFormat="1" x14ac:dyDescent="0.25">
      <c r="A163" s="64" t="s">
        <v>148</v>
      </c>
      <c r="B163" s="64"/>
      <c r="C163" s="64"/>
      <c r="D163" s="64"/>
      <c r="E163" s="64"/>
      <c r="F163" s="4"/>
      <c r="G163" s="4"/>
      <c r="H163" s="4"/>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155"/>
    </row>
    <row r="164" spans="1:32" s="47" customFormat="1" x14ac:dyDescent="0.25">
      <c r="A164" s="95" t="s">
        <v>138</v>
      </c>
      <c r="B164" s="4">
        <f t="shared" ref="B164:B168" si="165">H164+J164+L164+N164+P164+R164+T164+V164+X164+Z164+AB164+AD164</f>
        <v>0</v>
      </c>
      <c r="C164" s="4">
        <f>H164</f>
        <v>0</v>
      </c>
      <c r="D164" s="4">
        <f>E164</f>
        <v>0</v>
      </c>
      <c r="E164" s="4">
        <f>I164+K164+M164+O164+Q164+S164+U164+W164+Y164+AA164+AC164+AE164</f>
        <v>0</v>
      </c>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25"/>
      <c r="AF164" s="155"/>
    </row>
    <row r="165" spans="1:32" s="47" customFormat="1" x14ac:dyDescent="0.25">
      <c r="A165" s="95" t="s">
        <v>19</v>
      </c>
      <c r="B165" s="4">
        <f t="shared" si="165"/>
        <v>1618.6</v>
      </c>
      <c r="C165" s="4">
        <f t="shared" ref="C165:C168" si="166">H165</f>
        <v>0</v>
      </c>
      <c r="D165" s="4">
        <f t="shared" ref="D165:D168" si="167">E165</f>
        <v>0</v>
      </c>
      <c r="E165" s="4">
        <f t="shared" ref="E165:E168" si="168">I165+K165+M165+O165+Q165+S165+U165+W165+Y165+AA165+AC165+AE165</f>
        <v>0</v>
      </c>
      <c r="F165" s="4"/>
      <c r="G165" s="4"/>
      <c r="H165" s="4"/>
      <c r="I165" s="4"/>
      <c r="J165" s="4"/>
      <c r="K165" s="4"/>
      <c r="L165" s="4"/>
      <c r="M165" s="4"/>
      <c r="N165" s="4"/>
      <c r="O165" s="4"/>
      <c r="P165" s="4"/>
      <c r="Q165" s="4"/>
      <c r="R165" s="4"/>
      <c r="S165" s="4"/>
      <c r="T165" s="4"/>
      <c r="U165" s="4"/>
      <c r="V165" s="4"/>
      <c r="W165" s="4"/>
      <c r="X165" s="4"/>
      <c r="Y165" s="4"/>
      <c r="Z165" s="4">
        <v>1618.6</v>
      </c>
      <c r="AA165" s="4"/>
      <c r="AB165" s="4"/>
      <c r="AC165" s="4"/>
      <c r="AD165" s="4"/>
      <c r="AE165" s="25"/>
      <c r="AF165" s="155"/>
    </row>
    <row r="166" spans="1:32" s="47" customFormat="1" ht="22.5" customHeight="1" x14ac:dyDescent="0.25">
      <c r="A166" s="95" t="s">
        <v>13</v>
      </c>
      <c r="B166" s="4">
        <f t="shared" si="165"/>
        <v>3725.2</v>
      </c>
      <c r="C166" s="4">
        <f t="shared" si="166"/>
        <v>0</v>
      </c>
      <c r="D166" s="4">
        <f t="shared" si="167"/>
        <v>0</v>
      </c>
      <c r="E166" s="4">
        <f t="shared" si="168"/>
        <v>0</v>
      </c>
      <c r="F166" s="4">
        <f t="shared" ref="F166" si="169">E166/B166%</f>
        <v>0</v>
      </c>
      <c r="G166" s="4" t="e">
        <f t="shared" ref="G166" si="170">E166/C166%</f>
        <v>#DIV/0!</v>
      </c>
      <c r="H166" s="4"/>
      <c r="I166" s="4"/>
      <c r="J166" s="4"/>
      <c r="K166" s="4"/>
      <c r="L166" s="4"/>
      <c r="M166" s="4"/>
      <c r="N166" s="4">
        <v>1658.9</v>
      </c>
      <c r="O166" s="4"/>
      <c r="P166" s="4">
        <v>447.7</v>
      </c>
      <c r="Q166" s="4"/>
      <c r="R166" s="4"/>
      <c r="S166" s="4"/>
      <c r="T166" s="4"/>
      <c r="U166" s="4"/>
      <c r="V166" s="4"/>
      <c r="W166" s="4"/>
      <c r="X166" s="4"/>
      <c r="Y166" s="4"/>
      <c r="Z166" s="4">
        <v>1618.6</v>
      </c>
      <c r="AA166" s="4"/>
      <c r="AB166" s="4"/>
      <c r="AC166" s="4"/>
      <c r="AD166" s="4"/>
      <c r="AE166" s="25"/>
      <c r="AF166" s="155"/>
    </row>
    <row r="167" spans="1:32" s="94" customFormat="1" ht="25.5" customHeight="1" x14ac:dyDescent="0.25">
      <c r="A167" s="55" t="s">
        <v>175</v>
      </c>
      <c r="B167" s="91">
        <f t="shared" si="165"/>
        <v>1618.6</v>
      </c>
      <c r="C167" s="4">
        <f t="shared" si="166"/>
        <v>0</v>
      </c>
      <c r="D167" s="91">
        <f t="shared" si="167"/>
        <v>0</v>
      </c>
      <c r="E167" s="91">
        <f t="shared" si="168"/>
        <v>0</v>
      </c>
      <c r="F167" s="91"/>
      <c r="G167" s="91"/>
      <c r="H167" s="81"/>
      <c r="I167" s="92"/>
      <c r="J167" s="92"/>
      <c r="K167" s="92"/>
      <c r="L167" s="92"/>
      <c r="M167" s="92"/>
      <c r="N167" s="92"/>
      <c r="O167" s="92"/>
      <c r="P167" s="92"/>
      <c r="Q167" s="92"/>
      <c r="R167" s="92"/>
      <c r="S167" s="92"/>
      <c r="T167" s="92"/>
      <c r="U167" s="92"/>
      <c r="V167" s="92"/>
      <c r="W167" s="92"/>
      <c r="X167" s="92"/>
      <c r="Y167" s="92"/>
      <c r="Z167" s="92">
        <v>1618.6</v>
      </c>
      <c r="AA167" s="92"/>
      <c r="AB167" s="92"/>
      <c r="AC167" s="92"/>
      <c r="AD167" s="92"/>
      <c r="AE167" s="92"/>
      <c r="AF167" s="155"/>
    </row>
    <row r="168" spans="1:32" s="47" customFormat="1" ht="31.5" customHeight="1" x14ac:dyDescent="0.25">
      <c r="A168" s="95" t="s">
        <v>139</v>
      </c>
      <c r="B168" s="4">
        <f t="shared" si="165"/>
        <v>0</v>
      </c>
      <c r="C168" s="4">
        <f t="shared" si="166"/>
        <v>0</v>
      </c>
      <c r="D168" s="4">
        <f t="shared" si="167"/>
        <v>0</v>
      </c>
      <c r="E168" s="4">
        <f t="shared" si="168"/>
        <v>0</v>
      </c>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25"/>
      <c r="AF168" s="156"/>
    </row>
    <row r="169" spans="1:32" s="47" customFormat="1" ht="93.75" customHeight="1" x14ac:dyDescent="0.25">
      <c r="A169" s="89" t="s">
        <v>196</v>
      </c>
      <c r="B169" s="86">
        <f>B171+B172+B174+B175</f>
        <v>7160.4340000000011</v>
      </c>
      <c r="C169" s="86">
        <f>C171+C172+C174+C175</f>
        <v>1055.664</v>
      </c>
      <c r="D169" s="86">
        <f>D171+D172+D174+D175</f>
        <v>391.78</v>
      </c>
      <c r="E169" s="86">
        <f>E171+E172+E174+E175</f>
        <v>391.78</v>
      </c>
      <c r="F169" s="86">
        <f t="shared" ref="F169:F173" si="171">E169/B169%</f>
        <v>5.4714560597863189</v>
      </c>
      <c r="G169" s="86">
        <f t="shared" ref="G169:G173" si="172">E169/C169%</f>
        <v>37.112187211082315</v>
      </c>
      <c r="H169" s="86">
        <f t="shared" ref="H169:AE169" si="173">H171+H172+H174+H175</f>
        <v>1055.664</v>
      </c>
      <c r="I169" s="86">
        <f t="shared" si="173"/>
        <v>391.78</v>
      </c>
      <c r="J169" s="86">
        <f t="shared" si="173"/>
        <v>483.27</v>
      </c>
      <c r="K169" s="86">
        <f t="shared" si="173"/>
        <v>0</v>
      </c>
      <c r="L169" s="86">
        <f t="shared" si="173"/>
        <v>483.27</v>
      </c>
      <c r="M169" s="86">
        <f t="shared" si="173"/>
        <v>0</v>
      </c>
      <c r="N169" s="86">
        <f t="shared" si="173"/>
        <v>483.27</v>
      </c>
      <c r="O169" s="86">
        <f t="shared" si="173"/>
        <v>0</v>
      </c>
      <c r="P169" s="86">
        <f t="shared" si="173"/>
        <v>483.27</v>
      </c>
      <c r="Q169" s="86">
        <f t="shared" si="173"/>
        <v>0</v>
      </c>
      <c r="R169" s="86">
        <f t="shared" si="173"/>
        <v>609.16999999999996</v>
      </c>
      <c r="S169" s="86">
        <f t="shared" si="173"/>
        <v>0</v>
      </c>
      <c r="T169" s="86">
        <f t="shared" si="173"/>
        <v>593.27</v>
      </c>
      <c r="U169" s="86">
        <f t="shared" si="173"/>
        <v>0</v>
      </c>
      <c r="V169" s="86">
        <f t="shared" si="173"/>
        <v>593.27</v>
      </c>
      <c r="W169" s="86">
        <f t="shared" si="173"/>
        <v>0</v>
      </c>
      <c r="X169" s="86">
        <f t="shared" si="173"/>
        <v>593.27</v>
      </c>
      <c r="Y169" s="86">
        <f t="shared" si="173"/>
        <v>0</v>
      </c>
      <c r="Z169" s="86">
        <f t="shared" si="173"/>
        <v>593.27</v>
      </c>
      <c r="AA169" s="86">
        <f t="shared" si="173"/>
        <v>0</v>
      </c>
      <c r="AB169" s="86">
        <f t="shared" si="173"/>
        <v>593.27</v>
      </c>
      <c r="AC169" s="86">
        <f t="shared" si="173"/>
        <v>0</v>
      </c>
      <c r="AD169" s="86">
        <f t="shared" si="173"/>
        <v>596.16999999999996</v>
      </c>
      <c r="AE169" s="86">
        <f t="shared" si="173"/>
        <v>0</v>
      </c>
      <c r="AF169" s="103"/>
    </row>
    <row r="170" spans="1:32" s="47" customFormat="1" ht="16.5" customHeight="1" x14ac:dyDescent="0.25">
      <c r="A170" s="64" t="s">
        <v>148</v>
      </c>
      <c r="B170" s="64"/>
      <c r="C170" s="64"/>
      <c r="D170" s="64"/>
      <c r="E170" s="64"/>
      <c r="F170" s="4"/>
      <c r="G170" s="4"/>
      <c r="H170" s="4"/>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115" t="s">
        <v>214</v>
      </c>
    </row>
    <row r="171" spans="1:32" s="47" customFormat="1" ht="27.75" customHeight="1" x14ac:dyDescent="0.25">
      <c r="A171" s="95" t="s">
        <v>138</v>
      </c>
      <c r="B171" s="4">
        <f t="shared" ref="B171:B175" si="174">H171+J171+L171+N171+P171+R171+T171+V171+X171+Z171+AB171+AD171</f>
        <v>0</v>
      </c>
      <c r="C171" s="4">
        <f>H171</f>
        <v>0</v>
      </c>
      <c r="D171" s="4">
        <f>E171</f>
        <v>0</v>
      </c>
      <c r="E171" s="4">
        <f>I171+K171+M171+O171+Q171+S171+U171+W171+Y171+AA171+AC171+AE171</f>
        <v>0</v>
      </c>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25"/>
      <c r="AF171" s="116"/>
    </row>
    <row r="172" spans="1:32" s="47" customFormat="1" ht="27" customHeight="1" x14ac:dyDescent="0.25">
      <c r="A172" s="95" t="s">
        <v>19</v>
      </c>
      <c r="B172" s="4">
        <f t="shared" si="174"/>
        <v>1322.9</v>
      </c>
      <c r="C172" s="4">
        <f t="shared" ref="C172:C175" si="175">H172</f>
        <v>660</v>
      </c>
      <c r="D172" s="4">
        <f t="shared" ref="D172:D175" si="176">E172</f>
        <v>0</v>
      </c>
      <c r="E172" s="4">
        <f t="shared" ref="E172:E175" si="177">I172+K172+M172+O172+Q172+S172+U172+W172+Y172+AA172+AC172+AE172</f>
        <v>0</v>
      </c>
      <c r="F172" s="4">
        <f t="shared" si="171"/>
        <v>0</v>
      </c>
      <c r="G172" s="4">
        <f t="shared" si="172"/>
        <v>0</v>
      </c>
      <c r="H172" s="4">
        <v>660</v>
      </c>
      <c r="I172" s="4"/>
      <c r="J172" s="4"/>
      <c r="K172" s="4"/>
      <c r="L172" s="4"/>
      <c r="M172" s="4"/>
      <c r="N172" s="4"/>
      <c r="O172" s="4"/>
      <c r="P172" s="4"/>
      <c r="Q172" s="4"/>
      <c r="R172" s="4"/>
      <c r="S172" s="4"/>
      <c r="T172" s="4">
        <v>110</v>
      </c>
      <c r="U172" s="4"/>
      <c r="V172" s="4">
        <v>110</v>
      </c>
      <c r="W172" s="4"/>
      <c r="X172" s="4">
        <v>110</v>
      </c>
      <c r="Y172" s="4"/>
      <c r="Z172" s="4">
        <v>110</v>
      </c>
      <c r="AA172" s="4"/>
      <c r="AB172" s="4">
        <v>110</v>
      </c>
      <c r="AC172" s="4"/>
      <c r="AD172" s="4">
        <v>112.9</v>
      </c>
      <c r="AE172" s="25"/>
      <c r="AF172" s="116"/>
    </row>
    <row r="173" spans="1:32" s="47" customFormat="1" ht="26.25" customHeight="1" x14ac:dyDescent="0.25">
      <c r="A173" s="55" t="s">
        <v>175</v>
      </c>
      <c r="B173" s="90">
        <f t="shared" si="174"/>
        <v>1322.9</v>
      </c>
      <c r="C173" s="4">
        <f t="shared" si="175"/>
        <v>660</v>
      </c>
      <c r="D173" s="91">
        <f t="shared" si="176"/>
        <v>461.74</v>
      </c>
      <c r="E173" s="91">
        <f t="shared" si="177"/>
        <v>461.74</v>
      </c>
      <c r="F173" s="91">
        <f t="shared" si="171"/>
        <v>34.903620833018365</v>
      </c>
      <c r="G173" s="91">
        <f t="shared" si="172"/>
        <v>69.960606060606068</v>
      </c>
      <c r="H173" s="81">
        <v>660</v>
      </c>
      <c r="I173" s="92">
        <v>461.74</v>
      </c>
      <c r="J173" s="92"/>
      <c r="K173" s="92"/>
      <c r="L173" s="92"/>
      <c r="M173" s="92"/>
      <c r="N173" s="92"/>
      <c r="O173" s="92"/>
      <c r="P173" s="92"/>
      <c r="Q173" s="92"/>
      <c r="R173" s="92"/>
      <c r="S173" s="92"/>
      <c r="T173" s="92">
        <v>110</v>
      </c>
      <c r="U173" s="92"/>
      <c r="V173" s="92">
        <v>110</v>
      </c>
      <c r="W173" s="92"/>
      <c r="X173" s="93">
        <v>110</v>
      </c>
      <c r="Y173" s="93"/>
      <c r="Z173" s="93">
        <v>110</v>
      </c>
      <c r="AA173" s="92"/>
      <c r="AB173" s="92">
        <v>110</v>
      </c>
      <c r="AC173" s="92"/>
      <c r="AD173" s="92">
        <v>112.9</v>
      </c>
      <c r="AE173" s="92"/>
      <c r="AF173" s="116"/>
    </row>
    <row r="174" spans="1:32" s="94" customFormat="1" ht="90.75" customHeight="1" x14ac:dyDescent="0.25">
      <c r="A174" s="95" t="s">
        <v>13</v>
      </c>
      <c r="B174" s="4">
        <f>H174+J174+L174+N174+P174+R174+T174+V174+X174+Z174+AB174+AD174</f>
        <v>5837.5340000000015</v>
      </c>
      <c r="C174" s="4">
        <f>H174</f>
        <v>395.66399999999999</v>
      </c>
      <c r="D174" s="4">
        <f>E174</f>
        <v>391.78</v>
      </c>
      <c r="E174" s="4">
        <f>I174+K174+M174+O174+Q174+S174+U174+W174+Y174+AA174+AC174+AE174</f>
        <v>391.78</v>
      </c>
      <c r="F174" s="4">
        <f>E174/B174%</f>
        <v>6.7113955995802312</v>
      </c>
      <c r="G174" s="4">
        <f>E174/C174%</f>
        <v>99.018359011686684</v>
      </c>
      <c r="H174" s="4">
        <v>395.66399999999999</v>
      </c>
      <c r="I174" s="4">
        <v>391.78</v>
      </c>
      <c r="J174" s="4">
        <v>483.27</v>
      </c>
      <c r="K174" s="4"/>
      <c r="L174" s="4">
        <v>483.27</v>
      </c>
      <c r="M174" s="4"/>
      <c r="N174" s="4">
        <v>483.27</v>
      </c>
      <c r="O174" s="4"/>
      <c r="P174" s="4">
        <v>483.27</v>
      </c>
      <c r="Q174" s="4"/>
      <c r="R174" s="4">
        <v>609.16999999999996</v>
      </c>
      <c r="S174" s="4"/>
      <c r="T174" s="4">
        <v>483.27</v>
      </c>
      <c r="U174" s="4"/>
      <c r="V174" s="4">
        <v>483.27</v>
      </c>
      <c r="W174" s="4"/>
      <c r="X174" s="4">
        <v>483.27</v>
      </c>
      <c r="Y174" s="4"/>
      <c r="Z174" s="4">
        <v>483.27</v>
      </c>
      <c r="AA174" s="4"/>
      <c r="AB174" s="4">
        <v>483.27</v>
      </c>
      <c r="AC174" s="4"/>
      <c r="AD174" s="4">
        <v>483.27</v>
      </c>
      <c r="AE174" s="28"/>
      <c r="AF174" s="115" t="s">
        <v>215</v>
      </c>
    </row>
    <row r="175" spans="1:32" s="47" customFormat="1" ht="81.75" customHeight="1" x14ac:dyDescent="0.25">
      <c r="A175" s="95" t="s">
        <v>139</v>
      </c>
      <c r="B175" s="4">
        <f t="shared" si="174"/>
        <v>0</v>
      </c>
      <c r="C175" s="4">
        <f t="shared" si="175"/>
        <v>0</v>
      </c>
      <c r="D175" s="4">
        <f t="shared" si="176"/>
        <v>0</v>
      </c>
      <c r="E175" s="4">
        <f t="shared" si="177"/>
        <v>0</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25"/>
      <c r="AF175" s="117"/>
    </row>
    <row r="176" spans="1:32" s="58" customFormat="1" ht="22.5" customHeight="1" x14ac:dyDescent="0.25">
      <c r="A176" s="57" t="s">
        <v>193</v>
      </c>
      <c r="B176" s="71">
        <f t="shared" ref="B176:E176" si="178">B177+B178+B179+B181</f>
        <v>12504.234</v>
      </c>
      <c r="C176" s="71">
        <f t="shared" si="178"/>
        <v>1055.664</v>
      </c>
      <c r="D176" s="71">
        <f t="shared" si="178"/>
        <v>391.78</v>
      </c>
      <c r="E176" s="71">
        <f t="shared" si="178"/>
        <v>391.78</v>
      </c>
      <c r="F176" s="71">
        <f t="shared" ref="F176" si="179">E176/B176%</f>
        <v>3.1331787297006755</v>
      </c>
      <c r="G176" s="71">
        <f t="shared" ref="G176" si="180">E176/C176%</f>
        <v>37.112187211082315</v>
      </c>
      <c r="H176" s="71">
        <f>H177+H178+H179+H181</f>
        <v>1055.664</v>
      </c>
      <c r="I176" s="71">
        <f t="shared" ref="I176:AE176" si="181">I177+I178+I179+I181</f>
        <v>391.78</v>
      </c>
      <c r="J176" s="71">
        <f t="shared" si="181"/>
        <v>483.27</v>
      </c>
      <c r="K176" s="71">
        <f t="shared" si="181"/>
        <v>0</v>
      </c>
      <c r="L176" s="71">
        <f t="shared" si="181"/>
        <v>483.27</v>
      </c>
      <c r="M176" s="71">
        <f t="shared" si="181"/>
        <v>0</v>
      </c>
      <c r="N176" s="71">
        <f t="shared" si="181"/>
        <v>2142.17</v>
      </c>
      <c r="O176" s="71">
        <f t="shared" si="181"/>
        <v>0</v>
      </c>
      <c r="P176" s="71">
        <f t="shared" si="181"/>
        <v>930.97</v>
      </c>
      <c r="Q176" s="71">
        <f t="shared" si="181"/>
        <v>0</v>
      </c>
      <c r="R176" s="71">
        <f t="shared" si="181"/>
        <v>609.16999999999996</v>
      </c>
      <c r="S176" s="71">
        <f t="shared" si="181"/>
        <v>0</v>
      </c>
      <c r="T176" s="71">
        <f t="shared" si="181"/>
        <v>593.27</v>
      </c>
      <c r="U176" s="71">
        <f t="shared" si="181"/>
        <v>0</v>
      </c>
      <c r="V176" s="71">
        <f t="shared" si="181"/>
        <v>593.27</v>
      </c>
      <c r="W176" s="71">
        <f t="shared" si="181"/>
        <v>0</v>
      </c>
      <c r="X176" s="71">
        <f t="shared" si="181"/>
        <v>593.27</v>
      </c>
      <c r="Y176" s="71">
        <f t="shared" si="181"/>
        <v>0</v>
      </c>
      <c r="Z176" s="71">
        <f t="shared" si="181"/>
        <v>3830.47</v>
      </c>
      <c r="AA176" s="71">
        <f t="shared" si="181"/>
        <v>0</v>
      </c>
      <c r="AB176" s="71">
        <f t="shared" si="181"/>
        <v>593.27</v>
      </c>
      <c r="AC176" s="71">
        <f t="shared" si="181"/>
        <v>0</v>
      </c>
      <c r="AD176" s="71">
        <f t="shared" si="181"/>
        <v>596.16999999999996</v>
      </c>
      <c r="AE176" s="71">
        <f t="shared" si="181"/>
        <v>0</v>
      </c>
      <c r="AF176" s="148"/>
    </row>
    <row r="177" spans="1:32" x14ac:dyDescent="0.25">
      <c r="A177" s="76" t="s">
        <v>138</v>
      </c>
      <c r="B177" s="4">
        <f t="shared" ref="B177:B181" si="182">H177+J177+L177+N177+P177+R177+T177+V177+X177+Z177+AB177+AD177</f>
        <v>0</v>
      </c>
      <c r="C177" s="4">
        <f t="shared" ref="C177:E181" si="183">C157</f>
        <v>0</v>
      </c>
      <c r="D177" s="4">
        <f t="shared" si="183"/>
        <v>0</v>
      </c>
      <c r="E177" s="4">
        <f t="shared" si="183"/>
        <v>0</v>
      </c>
      <c r="F177" s="4"/>
      <c r="G177" s="4"/>
      <c r="H177" s="4">
        <f t="shared" ref="H177:AE177" si="184">H157</f>
        <v>0</v>
      </c>
      <c r="I177" s="4">
        <f t="shared" si="184"/>
        <v>0</v>
      </c>
      <c r="J177" s="4">
        <f t="shared" si="184"/>
        <v>0</v>
      </c>
      <c r="K177" s="4">
        <f t="shared" si="184"/>
        <v>0</v>
      </c>
      <c r="L177" s="4">
        <f t="shared" si="184"/>
        <v>0</v>
      </c>
      <c r="M177" s="4">
        <f t="shared" si="184"/>
        <v>0</v>
      </c>
      <c r="N177" s="4">
        <f t="shared" si="184"/>
        <v>0</v>
      </c>
      <c r="O177" s="4">
        <f t="shared" si="184"/>
        <v>0</v>
      </c>
      <c r="P177" s="4">
        <f t="shared" si="184"/>
        <v>0</v>
      </c>
      <c r="Q177" s="4">
        <f t="shared" si="184"/>
        <v>0</v>
      </c>
      <c r="R177" s="4">
        <f t="shared" si="184"/>
        <v>0</v>
      </c>
      <c r="S177" s="4">
        <f t="shared" si="184"/>
        <v>0</v>
      </c>
      <c r="T177" s="4">
        <f t="shared" si="184"/>
        <v>0</v>
      </c>
      <c r="U177" s="4">
        <f t="shared" si="184"/>
        <v>0</v>
      </c>
      <c r="V177" s="4">
        <f t="shared" si="184"/>
        <v>0</v>
      </c>
      <c r="W177" s="4">
        <f t="shared" si="184"/>
        <v>0</v>
      </c>
      <c r="X177" s="4">
        <f t="shared" si="184"/>
        <v>0</v>
      </c>
      <c r="Y177" s="4">
        <f t="shared" si="184"/>
        <v>0</v>
      </c>
      <c r="Z177" s="4">
        <f t="shared" si="184"/>
        <v>0</v>
      </c>
      <c r="AA177" s="4">
        <f t="shared" si="184"/>
        <v>0</v>
      </c>
      <c r="AB177" s="4">
        <f t="shared" si="184"/>
        <v>0</v>
      </c>
      <c r="AC177" s="4">
        <f t="shared" si="184"/>
        <v>0</v>
      </c>
      <c r="AD177" s="4">
        <f t="shared" si="184"/>
        <v>0</v>
      </c>
      <c r="AE177" s="4">
        <f t="shared" si="184"/>
        <v>0</v>
      </c>
      <c r="AF177" s="149"/>
    </row>
    <row r="178" spans="1:32" ht="49.5" x14ac:dyDescent="0.25">
      <c r="A178" s="95" t="s">
        <v>49</v>
      </c>
      <c r="B178" s="4">
        <f t="shared" si="182"/>
        <v>2941.5</v>
      </c>
      <c r="C178" s="4">
        <f t="shared" si="183"/>
        <v>660</v>
      </c>
      <c r="D178" s="4">
        <f t="shared" si="183"/>
        <v>0</v>
      </c>
      <c r="E178" s="4">
        <f t="shared" si="183"/>
        <v>0</v>
      </c>
      <c r="F178" s="4">
        <f t="shared" ref="F178:F180" si="185">E178/B178%</f>
        <v>0</v>
      </c>
      <c r="G178" s="4">
        <f t="shared" ref="G178:G180" si="186">E178/C178%</f>
        <v>0</v>
      </c>
      <c r="H178" s="4">
        <f t="shared" ref="H178:AE178" si="187">H158</f>
        <v>660</v>
      </c>
      <c r="I178" s="4">
        <f t="shared" si="187"/>
        <v>0</v>
      </c>
      <c r="J178" s="4">
        <f t="shared" si="187"/>
        <v>0</v>
      </c>
      <c r="K178" s="4">
        <f t="shared" si="187"/>
        <v>0</v>
      </c>
      <c r="L178" s="4">
        <f t="shared" si="187"/>
        <v>0</v>
      </c>
      <c r="M178" s="4">
        <f t="shared" si="187"/>
        <v>0</v>
      </c>
      <c r="N178" s="4">
        <f t="shared" si="187"/>
        <v>0</v>
      </c>
      <c r="O178" s="4">
        <f t="shared" si="187"/>
        <v>0</v>
      </c>
      <c r="P178" s="4">
        <f t="shared" si="187"/>
        <v>0</v>
      </c>
      <c r="Q178" s="4">
        <f t="shared" si="187"/>
        <v>0</v>
      </c>
      <c r="R178" s="4">
        <f t="shared" si="187"/>
        <v>0</v>
      </c>
      <c r="S178" s="4">
        <f t="shared" si="187"/>
        <v>0</v>
      </c>
      <c r="T178" s="4">
        <f t="shared" si="187"/>
        <v>110</v>
      </c>
      <c r="U178" s="4">
        <f t="shared" si="187"/>
        <v>0</v>
      </c>
      <c r="V178" s="4">
        <f t="shared" si="187"/>
        <v>110</v>
      </c>
      <c r="W178" s="4">
        <f t="shared" si="187"/>
        <v>0</v>
      </c>
      <c r="X178" s="4">
        <f t="shared" si="187"/>
        <v>110</v>
      </c>
      <c r="Y178" s="4">
        <f t="shared" si="187"/>
        <v>0</v>
      </c>
      <c r="Z178" s="4">
        <f t="shared" si="187"/>
        <v>1728.6</v>
      </c>
      <c r="AA178" s="4">
        <f t="shared" si="187"/>
        <v>0</v>
      </c>
      <c r="AB178" s="4">
        <f t="shared" si="187"/>
        <v>110</v>
      </c>
      <c r="AC178" s="4">
        <f t="shared" si="187"/>
        <v>0</v>
      </c>
      <c r="AD178" s="4">
        <f t="shared" si="187"/>
        <v>112.9</v>
      </c>
      <c r="AE178" s="4">
        <f t="shared" si="187"/>
        <v>0</v>
      </c>
      <c r="AF178" s="149"/>
    </row>
    <row r="179" spans="1:32" x14ac:dyDescent="0.25">
      <c r="A179" s="95" t="s">
        <v>176</v>
      </c>
      <c r="B179" s="4">
        <f t="shared" si="182"/>
        <v>9562.7340000000004</v>
      </c>
      <c r="C179" s="4">
        <f t="shared" si="183"/>
        <v>395.66399999999999</v>
      </c>
      <c r="D179" s="4">
        <f t="shared" si="183"/>
        <v>391.78</v>
      </c>
      <c r="E179" s="4">
        <f t="shared" si="183"/>
        <v>391.78</v>
      </c>
      <c r="F179" s="4">
        <f t="shared" si="185"/>
        <v>4.0969454969677077</v>
      </c>
      <c r="G179" s="4">
        <f t="shared" si="186"/>
        <v>99.018359011686684</v>
      </c>
      <c r="H179" s="4">
        <f t="shared" ref="H179:AE179" si="188">H159</f>
        <v>395.66399999999999</v>
      </c>
      <c r="I179" s="4">
        <f t="shared" si="188"/>
        <v>391.78</v>
      </c>
      <c r="J179" s="4">
        <f t="shared" si="188"/>
        <v>483.27</v>
      </c>
      <c r="K179" s="4">
        <f t="shared" si="188"/>
        <v>0</v>
      </c>
      <c r="L179" s="4">
        <f t="shared" si="188"/>
        <v>483.27</v>
      </c>
      <c r="M179" s="4">
        <f t="shared" si="188"/>
        <v>0</v>
      </c>
      <c r="N179" s="4">
        <f t="shared" si="188"/>
        <v>2142.17</v>
      </c>
      <c r="O179" s="4">
        <f t="shared" si="188"/>
        <v>0</v>
      </c>
      <c r="P179" s="4">
        <f t="shared" si="188"/>
        <v>930.97</v>
      </c>
      <c r="Q179" s="4">
        <f t="shared" si="188"/>
        <v>0</v>
      </c>
      <c r="R179" s="4">
        <f t="shared" si="188"/>
        <v>609.16999999999996</v>
      </c>
      <c r="S179" s="4">
        <f t="shared" si="188"/>
        <v>0</v>
      </c>
      <c r="T179" s="4">
        <f t="shared" si="188"/>
        <v>483.27</v>
      </c>
      <c r="U179" s="4">
        <f t="shared" si="188"/>
        <v>0</v>
      </c>
      <c r="V179" s="4">
        <f t="shared" si="188"/>
        <v>483.27</v>
      </c>
      <c r="W179" s="4">
        <f t="shared" si="188"/>
        <v>0</v>
      </c>
      <c r="X179" s="4">
        <f t="shared" si="188"/>
        <v>483.27</v>
      </c>
      <c r="Y179" s="4">
        <f t="shared" si="188"/>
        <v>0</v>
      </c>
      <c r="Z179" s="4">
        <f t="shared" si="188"/>
        <v>2101.87</v>
      </c>
      <c r="AA179" s="4">
        <f t="shared" si="188"/>
        <v>0</v>
      </c>
      <c r="AB179" s="4">
        <f t="shared" si="188"/>
        <v>483.27</v>
      </c>
      <c r="AC179" s="4">
        <f t="shared" si="188"/>
        <v>0</v>
      </c>
      <c r="AD179" s="4">
        <f t="shared" si="188"/>
        <v>483.27</v>
      </c>
      <c r="AE179" s="4">
        <f t="shared" si="188"/>
        <v>0</v>
      </c>
      <c r="AF179" s="149"/>
    </row>
    <row r="180" spans="1:32" s="94" customFormat="1" ht="22.5" customHeight="1" x14ac:dyDescent="0.25">
      <c r="A180" s="55" t="s">
        <v>175</v>
      </c>
      <c r="B180" s="91">
        <f t="shared" si="182"/>
        <v>2941.5</v>
      </c>
      <c r="C180" s="81">
        <f t="shared" si="183"/>
        <v>660</v>
      </c>
      <c r="D180" s="81">
        <f t="shared" si="183"/>
        <v>461.74</v>
      </c>
      <c r="E180" s="81">
        <f t="shared" si="183"/>
        <v>461.74</v>
      </c>
      <c r="F180" s="91">
        <f t="shared" si="185"/>
        <v>15.697433282338944</v>
      </c>
      <c r="G180" s="91">
        <f t="shared" si="186"/>
        <v>69.960606060606068</v>
      </c>
      <c r="H180" s="81">
        <f t="shared" ref="H180:AE180" si="189">H160</f>
        <v>660</v>
      </c>
      <c r="I180" s="81">
        <f t="shared" si="189"/>
        <v>461.74</v>
      </c>
      <c r="J180" s="81">
        <f t="shared" si="189"/>
        <v>0</v>
      </c>
      <c r="K180" s="81">
        <f t="shared" si="189"/>
        <v>0</v>
      </c>
      <c r="L180" s="81">
        <f t="shared" si="189"/>
        <v>0</v>
      </c>
      <c r="M180" s="81">
        <f t="shared" si="189"/>
        <v>0</v>
      </c>
      <c r="N180" s="81">
        <f t="shared" si="189"/>
        <v>0</v>
      </c>
      <c r="O180" s="81">
        <f t="shared" si="189"/>
        <v>0</v>
      </c>
      <c r="P180" s="81">
        <f t="shared" si="189"/>
        <v>0</v>
      </c>
      <c r="Q180" s="81">
        <f t="shared" si="189"/>
        <v>0</v>
      </c>
      <c r="R180" s="81">
        <f t="shared" si="189"/>
        <v>0</v>
      </c>
      <c r="S180" s="81">
        <f t="shared" si="189"/>
        <v>0</v>
      </c>
      <c r="T180" s="81">
        <f t="shared" si="189"/>
        <v>110</v>
      </c>
      <c r="U180" s="81">
        <f t="shared" si="189"/>
        <v>0</v>
      </c>
      <c r="V180" s="81">
        <f t="shared" si="189"/>
        <v>110</v>
      </c>
      <c r="W180" s="81">
        <f t="shared" si="189"/>
        <v>0</v>
      </c>
      <c r="X180" s="81">
        <f t="shared" si="189"/>
        <v>110</v>
      </c>
      <c r="Y180" s="81">
        <f t="shared" si="189"/>
        <v>0</v>
      </c>
      <c r="Z180" s="81">
        <f t="shared" si="189"/>
        <v>1728.6</v>
      </c>
      <c r="AA180" s="81">
        <f t="shared" si="189"/>
        <v>0</v>
      </c>
      <c r="AB180" s="81">
        <f t="shared" si="189"/>
        <v>110</v>
      </c>
      <c r="AC180" s="81">
        <f t="shared" si="189"/>
        <v>0</v>
      </c>
      <c r="AD180" s="81">
        <f t="shared" si="189"/>
        <v>112.9</v>
      </c>
      <c r="AE180" s="81">
        <f t="shared" si="189"/>
        <v>0</v>
      </c>
      <c r="AF180" s="149"/>
    </row>
    <row r="181" spans="1:32" x14ac:dyDescent="0.25">
      <c r="A181" s="95" t="s">
        <v>139</v>
      </c>
      <c r="B181" s="4">
        <f t="shared" si="182"/>
        <v>0</v>
      </c>
      <c r="C181" s="4">
        <f t="shared" si="183"/>
        <v>0</v>
      </c>
      <c r="D181" s="4">
        <f t="shared" si="183"/>
        <v>0</v>
      </c>
      <c r="E181" s="4">
        <f t="shared" si="183"/>
        <v>0</v>
      </c>
      <c r="F181" s="4"/>
      <c r="G181" s="4"/>
      <c r="H181" s="4">
        <f t="shared" ref="H181:AE181" si="190">H161</f>
        <v>0</v>
      </c>
      <c r="I181" s="4">
        <f t="shared" si="190"/>
        <v>0</v>
      </c>
      <c r="J181" s="4">
        <f t="shared" si="190"/>
        <v>0</v>
      </c>
      <c r="K181" s="4">
        <f t="shared" si="190"/>
        <v>0</v>
      </c>
      <c r="L181" s="4">
        <f t="shared" si="190"/>
        <v>0</v>
      </c>
      <c r="M181" s="4">
        <f t="shared" si="190"/>
        <v>0</v>
      </c>
      <c r="N181" s="4">
        <f t="shared" si="190"/>
        <v>0</v>
      </c>
      <c r="O181" s="4">
        <f t="shared" si="190"/>
        <v>0</v>
      </c>
      <c r="P181" s="4">
        <f t="shared" si="190"/>
        <v>0</v>
      </c>
      <c r="Q181" s="4">
        <f t="shared" si="190"/>
        <v>0</v>
      </c>
      <c r="R181" s="4">
        <f t="shared" si="190"/>
        <v>0</v>
      </c>
      <c r="S181" s="4">
        <f t="shared" si="190"/>
        <v>0</v>
      </c>
      <c r="T181" s="4">
        <f t="shared" si="190"/>
        <v>0</v>
      </c>
      <c r="U181" s="4">
        <f t="shared" si="190"/>
        <v>0</v>
      </c>
      <c r="V181" s="4">
        <f t="shared" si="190"/>
        <v>0</v>
      </c>
      <c r="W181" s="4">
        <f t="shared" si="190"/>
        <v>0</v>
      </c>
      <c r="X181" s="4">
        <f t="shared" si="190"/>
        <v>0</v>
      </c>
      <c r="Y181" s="4">
        <f t="shared" si="190"/>
        <v>0</v>
      </c>
      <c r="Z181" s="4">
        <f t="shared" si="190"/>
        <v>0</v>
      </c>
      <c r="AA181" s="4">
        <f t="shared" si="190"/>
        <v>0</v>
      </c>
      <c r="AB181" s="4">
        <f t="shared" si="190"/>
        <v>0</v>
      </c>
      <c r="AC181" s="4">
        <f t="shared" si="190"/>
        <v>0</v>
      </c>
      <c r="AD181" s="4">
        <f t="shared" si="190"/>
        <v>0</v>
      </c>
      <c r="AE181" s="4">
        <f t="shared" si="190"/>
        <v>0</v>
      </c>
      <c r="AF181" s="150"/>
    </row>
    <row r="182" spans="1:32" ht="82.5" x14ac:dyDescent="0.25">
      <c r="A182" s="57" t="s">
        <v>140</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c r="AE182" s="4">
        <v>0</v>
      </c>
      <c r="AF182" s="59"/>
    </row>
    <row r="183" spans="1:32" x14ac:dyDescent="0.25">
      <c r="A183" s="76" t="s">
        <v>138</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4">
        <v>0</v>
      </c>
      <c r="Y183" s="4">
        <v>0</v>
      </c>
      <c r="Z183" s="4">
        <v>0</v>
      </c>
      <c r="AA183" s="4">
        <v>0</v>
      </c>
      <c r="AB183" s="4">
        <v>0</v>
      </c>
      <c r="AC183" s="4">
        <v>0</v>
      </c>
      <c r="AD183" s="4">
        <v>0</v>
      </c>
      <c r="AE183" s="4">
        <v>0</v>
      </c>
      <c r="AF183" s="59"/>
    </row>
    <row r="184" spans="1:32" ht="49.5" x14ac:dyDescent="0.25">
      <c r="A184" s="95" t="s">
        <v>49</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c r="AE184" s="4">
        <v>0</v>
      </c>
      <c r="AF184" s="59"/>
    </row>
    <row r="185" spans="1:32" x14ac:dyDescent="0.25">
      <c r="A185" s="95" t="s">
        <v>176</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c r="AE185" s="4">
        <v>0</v>
      </c>
      <c r="AF185" s="59"/>
    </row>
    <row r="186" spans="1:32" x14ac:dyDescent="0.25">
      <c r="A186" s="55" t="s">
        <v>175</v>
      </c>
      <c r="B186" s="91">
        <v>0</v>
      </c>
      <c r="C186" s="91">
        <v>0</v>
      </c>
      <c r="D186" s="91">
        <v>0</v>
      </c>
      <c r="E186" s="91">
        <v>0</v>
      </c>
      <c r="F186" s="91">
        <v>0</v>
      </c>
      <c r="G186" s="91">
        <v>0</v>
      </c>
      <c r="H186" s="91">
        <v>0</v>
      </c>
      <c r="I186" s="91">
        <v>0</v>
      </c>
      <c r="J186" s="91">
        <v>0</v>
      </c>
      <c r="K186" s="91">
        <v>0</v>
      </c>
      <c r="L186" s="91">
        <v>0</v>
      </c>
      <c r="M186" s="91">
        <v>0</v>
      </c>
      <c r="N186" s="91">
        <v>0</v>
      </c>
      <c r="O186" s="91">
        <v>0</v>
      </c>
      <c r="P186" s="91">
        <v>0</v>
      </c>
      <c r="Q186" s="91">
        <v>0</v>
      </c>
      <c r="R186" s="91">
        <v>0</v>
      </c>
      <c r="S186" s="91">
        <v>0</v>
      </c>
      <c r="T186" s="91">
        <v>0</v>
      </c>
      <c r="U186" s="91">
        <v>0</v>
      </c>
      <c r="V186" s="91">
        <v>0</v>
      </c>
      <c r="W186" s="91">
        <v>0</v>
      </c>
      <c r="X186" s="91">
        <v>0</v>
      </c>
      <c r="Y186" s="91">
        <v>0</v>
      </c>
      <c r="Z186" s="91">
        <v>0</v>
      </c>
      <c r="AA186" s="91">
        <v>0</v>
      </c>
      <c r="AB186" s="91">
        <v>0</v>
      </c>
      <c r="AC186" s="91">
        <v>0</v>
      </c>
      <c r="AD186" s="91">
        <v>0</v>
      </c>
      <c r="AE186" s="91">
        <v>0</v>
      </c>
      <c r="AF186" s="59"/>
    </row>
    <row r="187" spans="1:32" x14ac:dyDescent="0.25">
      <c r="A187" s="95" t="s">
        <v>139</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59"/>
    </row>
    <row r="188" spans="1:32" s="58" customFormat="1" x14ac:dyDescent="0.25">
      <c r="A188" s="101" t="s">
        <v>141</v>
      </c>
      <c r="B188" s="102">
        <f>B142+B15+B176</f>
        <v>259516.03400000001</v>
      </c>
      <c r="C188" s="102">
        <f>C142+C15+C176</f>
        <v>31958.763999999999</v>
      </c>
      <c r="D188" s="102">
        <f>D142+D15+D176</f>
        <v>9150.5</v>
      </c>
      <c r="E188" s="102">
        <f>E142+E15+E176</f>
        <v>9150.5</v>
      </c>
      <c r="F188" s="102">
        <f>E188/B188%</f>
        <v>3.525986375084631</v>
      </c>
      <c r="G188" s="102">
        <f>E188/C188%</f>
        <v>28.632208679910153</v>
      </c>
      <c r="H188" s="102">
        <f t="shared" ref="H188:AE188" si="191">H142+H15</f>
        <v>16121.08</v>
      </c>
      <c r="I188" s="102">
        <f t="shared" si="191"/>
        <v>8758.7199999999993</v>
      </c>
      <c r="J188" s="102">
        <f t="shared" si="191"/>
        <v>20904.77</v>
      </c>
      <c r="K188" s="102">
        <f t="shared" si="191"/>
        <v>0</v>
      </c>
      <c r="L188" s="102">
        <f t="shared" si="191"/>
        <v>16947.87</v>
      </c>
      <c r="M188" s="102">
        <f t="shared" si="191"/>
        <v>0</v>
      </c>
      <c r="N188" s="102">
        <f t="shared" si="191"/>
        <v>17450.189999999999</v>
      </c>
      <c r="O188" s="102">
        <f t="shared" si="191"/>
        <v>0</v>
      </c>
      <c r="P188" s="102">
        <f t="shared" si="191"/>
        <v>17291.88</v>
      </c>
      <c r="Q188" s="102">
        <f t="shared" si="191"/>
        <v>0</v>
      </c>
      <c r="R188" s="102">
        <f t="shared" si="191"/>
        <v>17496.169999999998</v>
      </c>
      <c r="S188" s="102">
        <f t="shared" si="191"/>
        <v>0</v>
      </c>
      <c r="T188" s="102">
        <f t="shared" si="191"/>
        <v>21219.84</v>
      </c>
      <c r="U188" s="102">
        <f t="shared" si="191"/>
        <v>0</v>
      </c>
      <c r="V188" s="102">
        <f t="shared" si="191"/>
        <v>18056.95</v>
      </c>
      <c r="W188" s="102">
        <f t="shared" si="191"/>
        <v>0</v>
      </c>
      <c r="X188" s="102">
        <f t="shared" si="191"/>
        <v>54175.16</v>
      </c>
      <c r="Y188" s="102">
        <f t="shared" si="191"/>
        <v>0</v>
      </c>
      <c r="Z188" s="102">
        <f t="shared" si="191"/>
        <v>19520.810000000001</v>
      </c>
      <c r="AA188" s="102">
        <f t="shared" si="191"/>
        <v>0</v>
      </c>
      <c r="AB188" s="102">
        <f t="shared" si="191"/>
        <v>13905.84</v>
      </c>
      <c r="AC188" s="102">
        <f t="shared" si="191"/>
        <v>0</v>
      </c>
      <c r="AD188" s="102">
        <f t="shared" si="191"/>
        <v>13921.24</v>
      </c>
      <c r="AE188" s="102">
        <f t="shared" si="191"/>
        <v>0</v>
      </c>
      <c r="AF188" s="148"/>
    </row>
    <row r="189" spans="1:32" x14ac:dyDescent="0.25">
      <c r="A189" s="64" t="s">
        <v>148</v>
      </c>
      <c r="B189" s="64"/>
      <c r="C189" s="64"/>
      <c r="D189" s="64"/>
      <c r="E189" s="64"/>
      <c r="F189" s="64"/>
      <c r="G189" s="64"/>
      <c r="H189" s="4"/>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149"/>
    </row>
    <row r="190" spans="1:32" x14ac:dyDescent="0.25">
      <c r="A190" s="74" t="s">
        <v>138</v>
      </c>
      <c r="B190" s="4">
        <f t="shared" ref="B190:B194" si="192">H190+J190+L190+N190+P190+R190+T190+V190+X190+Z190+AB190+AD190</f>
        <v>0</v>
      </c>
      <c r="C190" s="4">
        <f t="shared" ref="C190:E194" si="193">C144+C17</f>
        <v>0</v>
      </c>
      <c r="D190" s="4">
        <f t="shared" si="193"/>
        <v>0</v>
      </c>
      <c r="E190" s="4">
        <f t="shared" si="193"/>
        <v>0</v>
      </c>
      <c r="F190" s="4"/>
      <c r="G190" s="4"/>
      <c r="H190" s="4">
        <f t="shared" ref="H190:AE190" si="194">H144+H17+H177</f>
        <v>0</v>
      </c>
      <c r="I190" s="4">
        <f t="shared" si="194"/>
        <v>0</v>
      </c>
      <c r="J190" s="4">
        <f t="shared" si="194"/>
        <v>0</v>
      </c>
      <c r="K190" s="4">
        <f t="shared" si="194"/>
        <v>0</v>
      </c>
      <c r="L190" s="4">
        <f t="shared" si="194"/>
        <v>0</v>
      </c>
      <c r="M190" s="4">
        <f t="shared" si="194"/>
        <v>0</v>
      </c>
      <c r="N190" s="4">
        <f t="shared" si="194"/>
        <v>0</v>
      </c>
      <c r="O190" s="4">
        <f t="shared" si="194"/>
        <v>0</v>
      </c>
      <c r="P190" s="4">
        <f t="shared" si="194"/>
        <v>0</v>
      </c>
      <c r="Q190" s="4">
        <f t="shared" si="194"/>
        <v>0</v>
      </c>
      <c r="R190" s="4">
        <f t="shared" si="194"/>
        <v>0</v>
      </c>
      <c r="S190" s="4">
        <f t="shared" si="194"/>
        <v>0</v>
      </c>
      <c r="T190" s="4">
        <f t="shared" si="194"/>
        <v>0</v>
      </c>
      <c r="U190" s="4">
        <f t="shared" si="194"/>
        <v>0</v>
      </c>
      <c r="V190" s="4">
        <f t="shared" si="194"/>
        <v>0</v>
      </c>
      <c r="W190" s="4">
        <f t="shared" si="194"/>
        <v>0</v>
      </c>
      <c r="X190" s="4">
        <f t="shared" si="194"/>
        <v>0</v>
      </c>
      <c r="Y190" s="4">
        <f t="shared" si="194"/>
        <v>0</v>
      </c>
      <c r="Z190" s="4">
        <f t="shared" si="194"/>
        <v>0</v>
      </c>
      <c r="AA190" s="4">
        <f t="shared" si="194"/>
        <v>0</v>
      </c>
      <c r="AB190" s="4">
        <f t="shared" si="194"/>
        <v>0</v>
      </c>
      <c r="AC190" s="4">
        <f t="shared" si="194"/>
        <v>0</v>
      </c>
      <c r="AD190" s="4">
        <f t="shared" si="194"/>
        <v>0</v>
      </c>
      <c r="AE190" s="4">
        <f t="shared" si="194"/>
        <v>0</v>
      </c>
      <c r="AF190" s="149"/>
    </row>
    <row r="191" spans="1:32" x14ac:dyDescent="0.25">
      <c r="A191" s="74" t="s">
        <v>19</v>
      </c>
      <c r="B191" s="4">
        <f t="shared" si="192"/>
        <v>2941.5</v>
      </c>
      <c r="C191" s="4">
        <f t="shared" si="193"/>
        <v>0</v>
      </c>
      <c r="D191" s="4">
        <f t="shared" si="193"/>
        <v>0</v>
      </c>
      <c r="E191" s="4">
        <f t="shared" si="193"/>
        <v>0</v>
      </c>
      <c r="F191" s="4">
        <f t="shared" ref="F191:F193" si="195">E191/B191%</f>
        <v>0</v>
      </c>
      <c r="G191" s="4" t="e">
        <f t="shared" ref="G191:G193" si="196">E191/C191%</f>
        <v>#DIV/0!</v>
      </c>
      <c r="H191" s="4">
        <f t="shared" ref="H191:AE191" si="197">H145+H18+H178</f>
        <v>660</v>
      </c>
      <c r="I191" s="4">
        <f t="shared" si="197"/>
        <v>0</v>
      </c>
      <c r="J191" s="4">
        <f t="shared" si="197"/>
        <v>0</v>
      </c>
      <c r="K191" s="4">
        <f t="shared" si="197"/>
        <v>0</v>
      </c>
      <c r="L191" s="4">
        <f t="shared" si="197"/>
        <v>0</v>
      </c>
      <c r="M191" s="4">
        <f t="shared" si="197"/>
        <v>0</v>
      </c>
      <c r="N191" s="4">
        <f t="shared" si="197"/>
        <v>0</v>
      </c>
      <c r="O191" s="4">
        <f t="shared" si="197"/>
        <v>0</v>
      </c>
      <c r="P191" s="4">
        <f t="shared" si="197"/>
        <v>0</v>
      </c>
      <c r="Q191" s="4">
        <f t="shared" si="197"/>
        <v>0</v>
      </c>
      <c r="R191" s="4">
        <f t="shared" si="197"/>
        <v>0</v>
      </c>
      <c r="S191" s="4">
        <f t="shared" si="197"/>
        <v>0</v>
      </c>
      <c r="T191" s="4">
        <f t="shared" si="197"/>
        <v>110</v>
      </c>
      <c r="U191" s="4">
        <f t="shared" si="197"/>
        <v>0</v>
      </c>
      <c r="V191" s="4">
        <f t="shared" si="197"/>
        <v>110</v>
      </c>
      <c r="W191" s="4">
        <f t="shared" si="197"/>
        <v>0</v>
      </c>
      <c r="X191" s="4">
        <f t="shared" si="197"/>
        <v>110</v>
      </c>
      <c r="Y191" s="4">
        <f t="shared" si="197"/>
        <v>0</v>
      </c>
      <c r="Z191" s="4">
        <f t="shared" si="197"/>
        <v>1728.6</v>
      </c>
      <c r="AA191" s="4">
        <f t="shared" si="197"/>
        <v>0</v>
      </c>
      <c r="AB191" s="4">
        <f t="shared" si="197"/>
        <v>110</v>
      </c>
      <c r="AC191" s="4">
        <f t="shared" si="197"/>
        <v>0</v>
      </c>
      <c r="AD191" s="4">
        <f t="shared" si="197"/>
        <v>112.9</v>
      </c>
      <c r="AE191" s="4">
        <f t="shared" si="197"/>
        <v>0</v>
      </c>
      <c r="AF191" s="149"/>
    </row>
    <row r="192" spans="1:32" x14ac:dyDescent="0.25">
      <c r="A192" s="74" t="s">
        <v>13</v>
      </c>
      <c r="B192" s="4">
        <f t="shared" si="192"/>
        <v>256574.53399999999</v>
      </c>
      <c r="C192" s="4">
        <f t="shared" si="193"/>
        <v>30903.1</v>
      </c>
      <c r="D192" s="4">
        <f t="shared" si="193"/>
        <v>8758.7199999999993</v>
      </c>
      <c r="E192" s="4">
        <f t="shared" si="193"/>
        <v>8758.7199999999993</v>
      </c>
      <c r="F192" s="4">
        <f t="shared" si="195"/>
        <v>3.4137136930354903</v>
      </c>
      <c r="G192" s="4">
        <f t="shared" si="196"/>
        <v>28.342528743071082</v>
      </c>
      <c r="H192" s="4">
        <f t="shared" ref="H192:AE192" si="198">H146+H19+H179</f>
        <v>16516.743999999999</v>
      </c>
      <c r="I192" s="4">
        <f t="shared" si="198"/>
        <v>9150.5</v>
      </c>
      <c r="J192" s="4">
        <f t="shared" si="198"/>
        <v>21388.04</v>
      </c>
      <c r="K192" s="4">
        <f t="shared" si="198"/>
        <v>0</v>
      </c>
      <c r="L192" s="4">
        <f t="shared" si="198"/>
        <v>17431.14</v>
      </c>
      <c r="M192" s="4">
        <f t="shared" si="198"/>
        <v>0</v>
      </c>
      <c r="N192" s="4">
        <f t="shared" si="198"/>
        <v>19592.36</v>
      </c>
      <c r="O192" s="4">
        <f t="shared" si="198"/>
        <v>0</v>
      </c>
      <c r="P192" s="4">
        <f t="shared" si="198"/>
        <v>18222.850000000002</v>
      </c>
      <c r="Q192" s="4">
        <f t="shared" si="198"/>
        <v>0</v>
      </c>
      <c r="R192" s="4">
        <f t="shared" si="198"/>
        <v>18105.339999999997</v>
      </c>
      <c r="S192" s="4">
        <f t="shared" si="198"/>
        <v>0</v>
      </c>
      <c r="T192" s="4">
        <f t="shared" si="198"/>
        <v>21703.11</v>
      </c>
      <c r="U192" s="4">
        <f t="shared" si="198"/>
        <v>0</v>
      </c>
      <c r="V192" s="4">
        <f t="shared" si="198"/>
        <v>18540.22</v>
      </c>
      <c r="W192" s="4">
        <f t="shared" si="198"/>
        <v>0</v>
      </c>
      <c r="X192" s="4">
        <f t="shared" si="198"/>
        <v>54658.43</v>
      </c>
      <c r="Y192" s="4">
        <f t="shared" si="198"/>
        <v>0</v>
      </c>
      <c r="Z192" s="4">
        <f t="shared" si="198"/>
        <v>21622.68</v>
      </c>
      <c r="AA192" s="4">
        <f t="shared" si="198"/>
        <v>0</v>
      </c>
      <c r="AB192" s="4">
        <f t="shared" si="198"/>
        <v>14389.11</v>
      </c>
      <c r="AC192" s="4">
        <f t="shared" si="198"/>
        <v>0</v>
      </c>
      <c r="AD192" s="4">
        <f t="shared" si="198"/>
        <v>14404.51</v>
      </c>
      <c r="AE192" s="4">
        <f t="shared" si="198"/>
        <v>0</v>
      </c>
      <c r="AF192" s="149"/>
    </row>
    <row r="193" spans="1:32" s="78" customFormat="1" x14ac:dyDescent="0.25">
      <c r="A193" s="68" t="s">
        <v>175</v>
      </c>
      <c r="B193" s="70">
        <f t="shared" si="192"/>
        <v>2941.5</v>
      </c>
      <c r="C193" s="69">
        <f t="shared" si="193"/>
        <v>0</v>
      </c>
      <c r="D193" s="69">
        <f t="shared" si="193"/>
        <v>0</v>
      </c>
      <c r="E193" s="69">
        <f t="shared" si="193"/>
        <v>0</v>
      </c>
      <c r="F193" s="70">
        <f t="shared" si="195"/>
        <v>0</v>
      </c>
      <c r="G193" s="70" t="e">
        <f t="shared" si="196"/>
        <v>#DIV/0!</v>
      </c>
      <c r="H193" s="4">
        <f t="shared" ref="H193:AE193" si="199">H147+H20+H180</f>
        <v>660</v>
      </c>
      <c r="I193" s="4">
        <f t="shared" si="199"/>
        <v>461.74</v>
      </c>
      <c r="J193" s="4">
        <f t="shared" si="199"/>
        <v>0</v>
      </c>
      <c r="K193" s="4">
        <f t="shared" si="199"/>
        <v>0</v>
      </c>
      <c r="L193" s="4">
        <f t="shared" si="199"/>
        <v>0</v>
      </c>
      <c r="M193" s="4">
        <f t="shared" si="199"/>
        <v>0</v>
      </c>
      <c r="N193" s="4">
        <f t="shared" si="199"/>
        <v>0</v>
      </c>
      <c r="O193" s="4">
        <f t="shared" si="199"/>
        <v>0</v>
      </c>
      <c r="P193" s="4">
        <f t="shared" si="199"/>
        <v>0</v>
      </c>
      <c r="Q193" s="4">
        <f t="shared" si="199"/>
        <v>0</v>
      </c>
      <c r="R193" s="4">
        <f t="shared" si="199"/>
        <v>0</v>
      </c>
      <c r="S193" s="4">
        <f t="shared" si="199"/>
        <v>0</v>
      </c>
      <c r="T193" s="4">
        <f t="shared" si="199"/>
        <v>110</v>
      </c>
      <c r="U193" s="4">
        <f t="shared" si="199"/>
        <v>0</v>
      </c>
      <c r="V193" s="4">
        <f t="shared" si="199"/>
        <v>110</v>
      </c>
      <c r="W193" s="4">
        <f t="shared" si="199"/>
        <v>0</v>
      </c>
      <c r="X193" s="4">
        <f t="shared" si="199"/>
        <v>110</v>
      </c>
      <c r="Y193" s="4">
        <f t="shared" si="199"/>
        <v>0</v>
      </c>
      <c r="Z193" s="4">
        <f t="shared" si="199"/>
        <v>1728.6</v>
      </c>
      <c r="AA193" s="4">
        <f t="shared" si="199"/>
        <v>0</v>
      </c>
      <c r="AB193" s="4">
        <f t="shared" si="199"/>
        <v>110</v>
      </c>
      <c r="AC193" s="4">
        <f t="shared" si="199"/>
        <v>0</v>
      </c>
      <c r="AD193" s="4">
        <f t="shared" si="199"/>
        <v>112.9</v>
      </c>
      <c r="AE193" s="4">
        <f t="shared" si="199"/>
        <v>0</v>
      </c>
      <c r="AF193" s="149"/>
    </row>
    <row r="194" spans="1:32" x14ac:dyDescent="0.25">
      <c r="A194" s="74" t="s">
        <v>139</v>
      </c>
      <c r="B194" s="4">
        <f t="shared" si="192"/>
        <v>0</v>
      </c>
      <c r="C194" s="4">
        <f t="shared" si="193"/>
        <v>0</v>
      </c>
      <c r="D194" s="4">
        <f t="shared" si="193"/>
        <v>0</v>
      </c>
      <c r="E194" s="4">
        <f t="shared" si="193"/>
        <v>0</v>
      </c>
      <c r="F194" s="4"/>
      <c r="G194" s="4"/>
      <c r="H194" s="4">
        <f t="shared" ref="H194:AE194" si="200">H148+H21+H181</f>
        <v>0</v>
      </c>
      <c r="I194" s="4">
        <f t="shared" si="200"/>
        <v>0</v>
      </c>
      <c r="J194" s="4">
        <f t="shared" si="200"/>
        <v>0</v>
      </c>
      <c r="K194" s="4">
        <f t="shared" si="200"/>
        <v>0</v>
      </c>
      <c r="L194" s="4">
        <f t="shared" si="200"/>
        <v>0</v>
      </c>
      <c r="M194" s="4">
        <f t="shared" si="200"/>
        <v>0</v>
      </c>
      <c r="N194" s="4">
        <f t="shared" si="200"/>
        <v>0</v>
      </c>
      <c r="O194" s="4">
        <f t="shared" si="200"/>
        <v>0</v>
      </c>
      <c r="P194" s="4">
        <f t="shared" si="200"/>
        <v>0</v>
      </c>
      <c r="Q194" s="4">
        <f t="shared" si="200"/>
        <v>0</v>
      </c>
      <c r="R194" s="4">
        <f t="shared" si="200"/>
        <v>0</v>
      </c>
      <c r="S194" s="4">
        <f t="shared" si="200"/>
        <v>0</v>
      </c>
      <c r="T194" s="4">
        <f t="shared" si="200"/>
        <v>0</v>
      </c>
      <c r="U194" s="4">
        <f t="shared" si="200"/>
        <v>0</v>
      </c>
      <c r="V194" s="4">
        <f t="shared" si="200"/>
        <v>0</v>
      </c>
      <c r="W194" s="4">
        <f t="shared" si="200"/>
        <v>0</v>
      </c>
      <c r="X194" s="4">
        <f t="shared" si="200"/>
        <v>0</v>
      </c>
      <c r="Y194" s="4">
        <f t="shared" si="200"/>
        <v>0</v>
      </c>
      <c r="Z194" s="4">
        <f t="shared" si="200"/>
        <v>0</v>
      </c>
      <c r="AA194" s="4">
        <f t="shared" si="200"/>
        <v>0</v>
      </c>
      <c r="AB194" s="4">
        <f t="shared" si="200"/>
        <v>0</v>
      </c>
      <c r="AC194" s="4">
        <f t="shared" si="200"/>
        <v>0</v>
      </c>
      <c r="AD194" s="4">
        <f t="shared" si="200"/>
        <v>0</v>
      </c>
      <c r="AE194" s="4">
        <f t="shared" si="200"/>
        <v>0</v>
      </c>
      <c r="AF194" s="150"/>
    </row>
    <row r="195" spans="1:32" s="58" customFormat="1" ht="42.6" customHeight="1" x14ac:dyDescent="0.25">
      <c r="A195" s="67" t="s">
        <v>142</v>
      </c>
      <c r="B195" s="71">
        <f>B197+B198+B199+B201</f>
        <v>2131.6999999999998</v>
      </c>
      <c r="C195" s="71">
        <f t="shared" ref="C195:E195" si="201">C197+C198+C199+C201</f>
        <v>14782.019999999999</v>
      </c>
      <c r="D195" s="71">
        <f t="shared" si="201"/>
        <v>0</v>
      </c>
      <c r="E195" s="71">
        <f t="shared" si="201"/>
        <v>0</v>
      </c>
      <c r="F195" s="71">
        <f>E195/B195%</f>
        <v>0</v>
      </c>
      <c r="G195" s="71">
        <f>E195/C195%</f>
        <v>0</v>
      </c>
      <c r="H195" s="71">
        <f t="shared" ref="H195:AD195" si="202">H197+H198+H199+H201</f>
        <v>0</v>
      </c>
      <c r="I195" s="71">
        <f t="shared" si="202"/>
        <v>0</v>
      </c>
      <c r="J195" s="71">
        <f t="shared" si="202"/>
        <v>0</v>
      </c>
      <c r="K195" s="71">
        <f t="shared" si="202"/>
        <v>0</v>
      </c>
      <c r="L195" s="71">
        <f t="shared" si="202"/>
        <v>0</v>
      </c>
      <c r="M195" s="71">
        <f t="shared" si="202"/>
        <v>0</v>
      </c>
      <c r="N195" s="71">
        <f t="shared" si="202"/>
        <v>0</v>
      </c>
      <c r="O195" s="71">
        <f t="shared" si="202"/>
        <v>0</v>
      </c>
      <c r="P195" s="71">
        <f t="shared" si="202"/>
        <v>0</v>
      </c>
      <c r="Q195" s="71">
        <f t="shared" si="202"/>
        <v>0</v>
      </c>
      <c r="R195" s="71">
        <f t="shared" si="202"/>
        <v>0</v>
      </c>
      <c r="S195" s="71">
        <f t="shared" si="202"/>
        <v>0</v>
      </c>
      <c r="T195" s="71">
        <f t="shared" si="202"/>
        <v>0</v>
      </c>
      <c r="U195" s="71">
        <f t="shared" si="202"/>
        <v>0</v>
      </c>
      <c r="V195" s="71">
        <f t="shared" si="202"/>
        <v>0</v>
      </c>
      <c r="W195" s="71">
        <f t="shared" si="202"/>
        <v>0</v>
      </c>
      <c r="X195" s="71">
        <f t="shared" si="202"/>
        <v>0</v>
      </c>
      <c r="Y195" s="71">
        <f t="shared" si="202"/>
        <v>0</v>
      </c>
      <c r="Z195" s="71">
        <f t="shared" si="202"/>
        <v>2131.6999999999998</v>
      </c>
      <c r="AA195" s="71">
        <f t="shared" si="202"/>
        <v>0</v>
      </c>
      <c r="AB195" s="71">
        <f t="shared" si="202"/>
        <v>0</v>
      </c>
      <c r="AC195" s="71">
        <f t="shared" si="202"/>
        <v>0</v>
      </c>
      <c r="AD195" s="71">
        <f t="shared" si="202"/>
        <v>0</v>
      </c>
      <c r="AE195" s="71">
        <f t="shared" ref="AE195" si="203">AE197+AE198+AE199+AE201</f>
        <v>0</v>
      </c>
      <c r="AF195" s="148"/>
    </row>
    <row r="196" spans="1:32" x14ac:dyDescent="0.25">
      <c r="A196" s="64" t="s">
        <v>148</v>
      </c>
      <c r="B196" s="4"/>
      <c r="C196" s="4"/>
      <c r="D196" s="4"/>
      <c r="E196" s="4"/>
      <c r="F196" s="4"/>
      <c r="G196" s="4"/>
      <c r="H196" s="24"/>
      <c r="I196" s="25"/>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149"/>
    </row>
    <row r="197" spans="1:32" x14ac:dyDescent="0.25">
      <c r="A197" s="74" t="s">
        <v>138</v>
      </c>
      <c r="B197" s="4">
        <f t="shared" ref="B197:E201" si="204">B74</f>
        <v>0</v>
      </c>
      <c r="C197" s="4">
        <f t="shared" si="204"/>
        <v>0</v>
      </c>
      <c r="D197" s="4">
        <f t="shared" si="204"/>
        <v>0</v>
      </c>
      <c r="E197" s="4">
        <f t="shared" si="204"/>
        <v>0</v>
      </c>
      <c r="F197" s="4"/>
      <c r="G197" s="4"/>
      <c r="H197" s="4">
        <f t="shared" ref="H197:AE197" si="205">H74</f>
        <v>0</v>
      </c>
      <c r="I197" s="4">
        <f t="shared" si="205"/>
        <v>0</v>
      </c>
      <c r="J197" s="4">
        <f t="shared" si="205"/>
        <v>0</v>
      </c>
      <c r="K197" s="4">
        <f t="shared" si="205"/>
        <v>0</v>
      </c>
      <c r="L197" s="4">
        <f t="shared" si="205"/>
        <v>0</v>
      </c>
      <c r="M197" s="4">
        <f t="shared" si="205"/>
        <v>0</v>
      </c>
      <c r="N197" s="4">
        <f t="shared" si="205"/>
        <v>0</v>
      </c>
      <c r="O197" s="4">
        <f t="shared" si="205"/>
        <v>0</v>
      </c>
      <c r="P197" s="4">
        <f t="shared" si="205"/>
        <v>0</v>
      </c>
      <c r="Q197" s="4">
        <f t="shared" si="205"/>
        <v>0</v>
      </c>
      <c r="R197" s="4">
        <f t="shared" si="205"/>
        <v>0</v>
      </c>
      <c r="S197" s="4">
        <f t="shared" si="205"/>
        <v>0</v>
      </c>
      <c r="T197" s="4">
        <f t="shared" si="205"/>
        <v>0</v>
      </c>
      <c r="U197" s="4">
        <f t="shared" si="205"/>
        <v>0</v>
      </c>
      <c r="V197" s="4">
        <f t="shared" si="205"/>
        <v>0</v>
      </c>
      <c r="W197" s="4">
        <f t="shared" si="205"/>
        <v>0</v>
      </c>
      <c r="X197" s="4">
        <f t="shared" si="205"/>
        <v>0</v>
      </c>
      <c r="Y197" s="4">
        <f t="shared" si="205"/>
        <v>0</v>
      </c>
      <c r="Z197" s="4">
        <f t="shared" si="205"/>
        <v>0</v>
      </c>
      <c r="AA197" s="4">
        <f t="shared" si="205"/>
        <v>0</v>
      </c>
      <c r="AB197" s="4">
        <f t="shared" si="205"/>
        <v>0</v>
      </c>
      <c r="AC197" s="4">
        <f t="shared" si="205"/>
        <v>0</v>
      </c>
      <c r="AD197" s="4">
        <f t="shared" si="205"/>
        <v>0</v>
      </c>
      <c r="AE197" s="4">
        <f t="shared" si="205"/>
        <v>0</v>
      </c>
      <c r="AF197" s="149"/>
    </row>
    <row r="198" spans="1:32" x14ac:dyDescent="0.25">
      <c r="A198" s="74" t="s">
        <v>19</v>
      </c>
      <c r="B198" s="4">
        <f t="shared" si="204"/>
        <v>0</v>
      </c>
      <c r="C198" s="4">
        <f t="shared" si="204"/>
        <v>0</v>
      </c>
      <c r="D198" s="4">
        <f t="shared" si="204"/>
        <v>0</v>
      </c>
      <c r="E198" s="4">
        <f t="shared" si="204"/>
        <v>0</v>
      </c>
      <c r="F198" s="4"/>
      <c r="G198" s="4"/>
      <c r="H198" s="4">
        <f t="shared" ref="H198:AE198" si="206">H75</f>
        <v>0</v>
      </c>
      <c r="I198" s="4">
        <f t="shared" si="206"/>
        <v>0</v>
      </c>
      <c r="J198" s="4">
        <f t="shared" si="206"/>
        <v>0</v>
      </c>
      <c r="K198" s="4">
        <f t="shared" si="206"/>
        <v>0</v>
      </c>
      <c r="L198" s="4">
        <f t="shared" si="206"/>
        <v>0</v>
      </c>
      <c r="M198" s="4">
        <f t="shared" si="206"/>
        <v>0</v>
      </c>
      <c r="N198" s="4">
        <f t="shared" si="206"/>
        <v>0</v>
      </c>
      <c r="O198" s="4">
        <f t="shared" si="206"/>
        <v>0</v>
      </c>
      <c r="P198" s="4">
        <f t="shared" si="206"/>
        <v>0</v>
      </c>
      <c r="Q198" s="4">
        <f t="shared" si="206"/>
        <v>0</v>
      </c>
      <c r="R198" s="4">
        <f t="shared" si="206"/>
        <v>0</v>
      </c>
      <c r="S198" s="4">
        <f t="shared" si="206"/>
        <v>0</v>
      </c>
      <c r="T198" s="4">
        <f t="shared" si="206"/>
        <v>0</v>
      </c>
      <c r="U198" s="4">
        <f t="shared" si="206"/>
        <v>0</v>
      </c>
      <c r="V198" s="4">
        <f t="shared" si="206"/>
        <v>0</v>
      </c>
      <c r="W198" s="4">
        <f t="shared" si="206"/>
        <v>0</v>
      </c>
      <c r="X198" s="4">
        <f t="shared" si="206"/>
        <v>0</v>
      </c>
      <c r="Y198" s="4">
        <f t="shared" si="206"/>
        <v>0</v>
      </c>
      <c r="Z198" s="4">
        <f t="shared" si="206"/>
        <v>0</v>
      </c>
      <c r="AA198" s="4">
        <f t="shared" si="206"/>
        <v>0</v>
      </c>
      <c r="AB198" s="4">
        <f t="shared" si="206"/>
        <v>0</v>
      </c>
      <c r="AC198" s="4">
        <f t="shared" si="206"/>
        <v>0</v>
      </c>
      <c r="AD198" s="4">
        <f t="shared" si="206"/>
        <v>0</v>
      </c>
      <c r="AE198" s="4">
        <f t="shared" si="206"/>
        <v>0</v>
      </c>
      <c r="AF198" s="149"/>
    </row>
    <row r="199" spans="1:32" x14ac:dyDescent="0.25">
      <c r="A199" s="74" t="s">
        <v>13</v>
      </c>
      <c r="B199" s="4">
        <f t="shared" si="204"/>
        <v>2131.6999999999998</v>
      </c>
      <c r="C199" s="4">
        <f t="shared" si="204"/>
        <v>14782.019999999999</v>
      </c>
      <c r="D199" s="4">
        <f t="shared" si="204"/>
        <v>0</v>
      </c>
      <c r="E199" s="4">
        <f t="shared" si="204"/>
        <v>0</v>
      </c>
      <c r="F199" s="4">
        <f>E199/B199%</f>
        <v>0</v>
      </c>
      <c r="G199" s="4">
        <f>E199/C199%</f>
        <v>0</v>
      </c>
      <c r="H199" s="4">
        <f t="shared" ref="H199:AE199" si="207">H76</f>
        <v>0</v>
      </c>
      <c r="I199" s="4">
        <f t="shared" si="207"/>
        <v>0</v>
      </c>
      <c r="J199" s="4">
        <f t="shared" si="207"/>
        <v>0</v>
      </c>
      <c r="K199" s="4">
        <f t="shared" si="207"/>
        <v>0</v>
      </c>
      <c r="L199" s="4">
        <f t="shared" si="207"/>
        <v>0</v>
      </c>
      <c r="M199" s="4">
        <f t="shared" si="207"/>
        <v>0</v>
      </c>
      <c r="N199" s="4">
        <f t="shared" si="207"/>
        <v>0</v>
      </c>
      <c r="O199" s="4">
        <f t="shared" si="207"/>
        <v>0</v>
      </c>
      <c r="P199" s="4">
        <f t="shared" si="207"/>
        <v>0</v>
      </c>
      <c r="Q199" s="4">
        <f t="shared" si="207"/>
        <v>0</v>
      </c>
      <c r="R199" s="4">
        <f t="shared" si="207"/>
        <v>0</v>
      </c>
      <c r="S199" s="4">
        <f t="shared" si="207"/>
        <v>0</v>
      </c>
      <c r="T199" s="4">
        <f t="shared" si="207"/>
        <v>0</v>
      </c>
      <c r="U199" s="4">
        <f t="shared" si="207"/>
        <v>0</v>
      </c>
      <c r="V199" s="4">
        <f t="shared" si="207"/>
        <v>0</v>
      </c>
      <c r="W199" s="4">
        <f t="shared" si="207"/>
        <v>0</v>
      </c>
      <c r="X199" s="4">
        <f t="shared" si="207"/>
        <v>0</v>
      </c>
      <c r="Y199" s="4">
        <f t="shared" si="207"/>
        <v>0</v>
      </c>
      <c r="Z199" s="4">
        <f t="shared" si="207"/>
        <v>2131.6999999999998</v>
      </c>
      <c r="AA199" s="4">
        <f t="shared" si="207"/>
        <v>0</v>
      </c>
      <c r="AB199" s="4">
        <f t="shared" si="207"/>
        <v>0</v>
      </c>
      <c r="AC199" s="4">
        <f t="shared" si="207"/>
        <v>0</v>
      </c>
      <c r="AD199" s="4">
        <f t="shared" si="207"/>
        <v>0</v>
      </c>
      <c r="AE199" s="4">
        <f t="shared" si="207"/>
        <v>0</v>
      </c>
      <c r="AF199" s="149"/>
    </row>
    <row r="200" spans="1:32" s="78" customFormat="1" ht="15" x14ac:dyDescent="0.25">
      <c r="A200" s="68" t="s">
        <v>175</v>
      </c>
      <c r="B200" s="69">
        <f t="shared" si="204"/>
        <v>0</v>
      </c>
      <c r="C200" s="69">
        <f t="shared" si="204"/>
        <v>0</v>
      </c>
      <c r="D200" s="69">
        <f t="shared" si="204"/>
        <v>0</v>
      </c>
      <c r="E200" s="69">
        <f t="shared" si="204"/>
        <v>0</v>
      </c>
      <c r="F200" s="70"/>
      <c r="G200" s="70"/>
      <c r="H200" s="69">
        <f t="shared" ref="H200:AE200" si="208">H77</f>
        <v>0</v>
      </c>
      <c r="I200" s="69">
        <f t="shared" si="208"/>
        <v>0</v>
      </c>
      <c r="J200" s="69">
        <f t="shared" si="208"/>
        <v>0</v>
      </c>
      <c r="K200" s="69">
        <f t="shared" si="208"/>
        <v>0</v>
      </c>
      <c r="L200" s="69">
        <f t="shared" si="208"/>
        <v>0</v>
      </c>
      <c r="M200" s="69">
        <f t="shared" si="208"/>
        <v>0</v>
      </c>
      <c r="N200" s="69">
        <f t="shared" si="208"/>
        <v>0</v>
      </c>
      <c r="O200" s="69">
        <f t="shared" si="208"/>
        <v>0</v>
      </c>
      <c r="P200" s="69">
        <f t="shared" si="208"/>
        <v>0</v>
      </c>
      <c r="Q200" s="69">
        <f t="shared" si="208"/>
        <v>0</v>
      </c>
      <c r="R200" s="69">
        <f t="shared" si="208"/>
        <v>0</v>
      </c>
      <c r="S200" s="69">
        <f t="shared" si="208"/>
        <v>0</v>
      </c>
      <c r="T200" s="69">
        <f t="shared" si="208"/>
        <v>0</v>
      </c>
      <c r="U200" s="69">
        <f t="shared" si="208"/>
        <v>0</v>
      </c>
      <c r="V200" s="69">
        <f t="shared" si="208"/>
        <v>0</v>
      </c>
      <c r="W200" s="69">
        <f t="shared" si="208"/>
        <v>0</v>
      </c>
      <c r="X200" s="69">
        <f t="shared" si="208"/>
        <v>0</v>
      </c>
      <c r="Y200" s="69">
        <f t="shared" si="208"/>
        <v>0</v>
      </c>
      <c r="Z200" s="69">
        <f t="shared" si="208"/>
        <v>0</v>
      </c>
      <c r="AA200" s="69">
        <f t="shared" si="208"/>
        <v>0</v>
      </c>
      <c r="AB200" s="69">
        <f t="shared" si="208"/>
        <v>0</v>
      </c>
      <c r="AC200" s="69">
        <f t="shared" si="208"/>
        <v>0</v>
      </c>
      <c r="AD200" s="69">
        <f t="shared" si="208"/>
        <v>0</v>
      </c>
      <c r="AE200" s="69">
        <f t="shared" si="208"/>
        <v>0</v>
      </c>
      <c r="AF200" s="149"/>
    </row>
    <row r="201" spans="1:32" x14ac:dyDescent="0.25">
      <c r="A201" s="74" t="s">
        <v>139</v>
      </c>
      <c r="B201" s="4">
        <f t="shared" si="204"/>
        <v>0</v>
      </c>
      <c r="C201" s="4">
        <f t="shared" si="204"/>
        <v>0</v>
      </c>
      <c r="D201" s="4">
        <f t="shared" si="204"/>
        <v>0</v>
      </c>
      <c r="E201" s="4">
        <f t="shared" si="204"/>
        <v>0</v>
      </c>
      <c r="F201" s="4"/>
      <c r="G201" s="4"/>
      <c r="H201" s="4">
        <f t="shared" ref="H201:AE201" si="209">H78</f>
        <v>0</v>
      </c>
      <c r="I201" s="4">
        <f t="shared" si="209"/>
        <v>0</v>
      </c>
      <c r="J201" s="4">
        <f t="shared" si="209"/>
        <v>0</v>
      </c>
      <c r="K201" s="4">
        <f t="shared" si="209"/>
        <v>0</v>
      </c>
      <c r="L201" s="4">
        <f t="shared" si="209"/>
        <v>0</v>
      </c>
      <c r="M201" s="4">
        <f t="shared" si="209"/>
        <v>0</v>
      </c>
      <c r="N201" s="4">
        <f t="shared" si="209"/>
        <v>0</v>
      </c>
      <c r="O201" s="4">
        <f t="shared" si="209"/>
        <v>0</v>
      </c>
      <c r="P201" s="4">
        <f t="shared" si="209"/>
        <v>0</v>
      </c>
      <c r="Q201" s="4">
        <f t="shared" si="209"/>
        <v>0</v>
      </c>
      <c r="R201" s="4">
        <f t="shared" si="209"/>
        <v>0</v>
      </c>
      <c r="S201" s="4">
        <f t="shared" si="209"/>
        <v>0</v>
      </c>
      <c r="T201" s="4">
        <f t="shared" si="209"/>
        <v>0</v>
      </c>
      <c r="U201" s="4">
        <f t="shared" si="209"/>
        <v>0</v>
      </c>
      <c r="V201" s="4">
        <f t="shared" si="209"/>
        <v>0</v>
      </c>
      <c r="W201" s="4">
        <f t="shared" si="209"/>
        <v>0</v>
      </c>
      <c r="X201" s="4">
        <f t="shared" si="209"/>
        <v>0</v>
      </c>
      <c r="Y201" s="4">
        <f t="shared" si="209"/>
        <v>0</v>
      </c>
      <c r="Z201" s="4">
        <f t="shared" si="209"/>
        <v>0</v>
      </c>
      <c r="AA201" s="4">
        <f t="shared" si="209"/>
        <v>0</v>
      </c>
      <c r="AB201" s="4">
        <f t="shared" si="209"/>
        <v>0</v>
      </c>
      <c r="AC201" s="4">
        <f t="shared" si="209"/>
        <v>0</v>
      </c>
      <c r="AD201" s="4">
        <f t="shared" si="209"/>
        <v>0</v>
      </c>
      <c r="AE201" s="4">
        <f t="shared" si="209"/>
        <v>0</v>
      </c>
      <c r="AF201" s="150"/>
    </row>
    <row r="202" spans="1:32" hidden="1" x14ac:dyDescent="0.25">
      <c r="A202" s="66" t="s">
        <v>148</v>
      </c>
      <c r="B202" s="65"/>
      <c r="C202" s="65"/>
      <c r="D202" s="65"/>
      <c r="E202" s="65"/>
      <c r="F202" s="65"/>
      <c r="G202" s="65"/>
      <c r="H202" s="24"/>
      <c r="I202" s="25"/>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59"/>
    </row>
    <row r="203" spans="1:32" hidden="1" x14ac:dyDescent="0.25">
      <c r="A203" s="66" t="s">
        <v>143</v>
      </c>
      <c r="B203" s="65"/>
      <c r="C203" s="65"/>
      <c r="D203" s="65"/>
      <c r="E203" s="65"/>
      <c r="F203" s="65"/>
      <c r="G203" s="65"/>
      <c r="H203" s="24"/>
      <c r="I203" s="25"/>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59"/>
    </row>
    <row r="204" spans="1:32" hidden="1" x14ac:dyDescent="0.25">
      <c r="A204" s="74" t="s">
        <v>138</v>
      </c>
      <c r="B204" s="65"/>
      <c r="C204" s="65"/>
      <c r="D204" s="65"/>
      <c r="E204" s="65"/>
      <c r="F204" s="65"/>
      <c r="G204" s="65"/>
      <c r="H204" s="24"/>
      <c r="I204" s="25"/>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59"/>
    </row>
    <row r="205" spans="1:32" hidden="1" x14ac:dyDescent="0.25">
      <c r="A205" s="74" t="s">
        <v>19</v>
      </c>
      <c r="B205" s="65"/>
      <c r="C205" s="65"/>
      <c r="D205" s="65"/>
      <c r="E205" s="65"/>
      <c r="F205" s="65"/>
      <c r="G205" s="65"/>
      <c r="H205" s="24"/>
      <c r="I205" s="25"/>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59"/>
    </row>
    <row r="206" spans="1:32" hidden="1" x14ac:dyDescent="0.25">
      <c r="A206" s="74" t="s">
        <v>13</v>
      </c>
      <c r="B206" s="65"/>
      <c r="C206" s="65"/>
      <c r="D206" s="65"/>
      <c r="E206" s="65"/>
      <c r="F206" s="65"/>
      <c r="G206" s="65"/>
      <c r="H206" s="24"/>
      <c r="I206" s="25"/>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59"/>
    </row>
    <row r="207" spans="1:32" hidden="1" x14ac:dyDescent="0.25">
      <c r="A207" s="55" t="s">
        <v>175</v>
      </c>
      <c r="B207" s="65"/>
      <c r="C207" s="65"/>
      <c r="D207" s="65"/>
      <c r="E207" s="65"/>
      <c r="F207" s="65"/>
      <c r="G207" s="65"/>
      <c r="H207" s="24"/>
      <c r="I207" s="25"/>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59"/>
    </row>
    <row r="208" spans="1:32" hidden="1" x14ac:dyDescent="0.25">
      <c r="A208" s="74" t="s">
        <v>139</v>
      </c>
      <c r="B208" s="65"/>
      <c r="C208" s="65"/>
      <c r="D208" s="65"/>
      <c r="E208" s="65"/>
      <c r="F208" s="65"/>
      <c r="G208" s="65"/>
      <c r="H208" s="24"/>
      <c r="I208" s="25"/>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59"/>
    </row>
    <row r="209" spans="1:32" ht="32.450000000000003" hidden="1" customHeight="1" x14ac:dyDescent="0.25">
      <c r="A209" s="67" t="s">
        <v>144</v>
      </c>
      <c r="B209" s="65"/>
      <c r="C209" s="65"/>
      <c r="D209" s="65"/>
      <c r="E209" s="65"/>
      <c r="F209" s="65"/>
      <c r="G209" s="65"/>
      <c r="H209" s="24"/>
      <c r="I209" s="25"/>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59"/>
    </row>
    <row r="210" spans="1:32" hidden="1" x14ac:dyDescent="0.25">
      <c r="A210" s="74" t="s">
        <v>138</v>
      </c>
      <c r="B210" s="65"/>
      <c r="C210" s="65"/>
      <c r="D210" s="65"/>
      <c r="E210" s="65"/>
      <c r="F210" s="65"/>
      <c r="G210" s="65"/>
      <c r="H210" s="24"/>
      <c r="I210" s="25"/>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59"/>
    </row>
    <row r="211" spans="1:32" hidden="1" x14ac:dyDescent="0.25">
      <c r="A211" s="74" t="s">
        <v>19</v>
      </c>
      <c r="B211" s="65"/>
      <c r="C211" s="65"/>
      <c r="D211" s="65"/>
      <c r="E211" s="65"/>
      <c r="F211" s="65"/>
      <c r="G211" s="65"/>
      <c r="H211" s="24"/>
      <c r="I211" s="25"/>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59"/>
    </row>
    <row r="212" spans="1:32" hidden="1" x14ac:dyDescent="0.25">
      <c r="A212" s="74" t="s">
        <v>13</v>
      </c>
      <c r="B212" s="65"/>
      <c r="C212" s="65"/>
      <c r="D212" s="65"/>
      <c r="E212" s="65"/>
      <c r="F212" s="65"/>
      <c r="G212" s="65"/>
      <c r="H212" s="24"/>
      <c r="I212" s="25"/>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59"/>
    </row>
    <row r="213" spans="1:32" hidden="1" x14ac:dyDescent="0.25">
      <c r="A213" s="55" t="s">
        <v>175</v>
      </c>
      <c r="B213" s="65"/>
      <c r="C213" s="65"/>
      <c r="D213" s="65"/>
      <c r="E213" s="65"/>
      <c r="F213" s="65"/>
      <c r="G213" s="65"/>
      <c r="H213" s="24"/>
      <c r="I213" s="25"/>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59"/>
    </row>
    <row r="214" spans="1:32" hidden="1" x14ac:dyDescent="0.25">
      <c r="A214" s="74" t="s">
        <v>139</v>
      </c>
      <c r="B214" s="65"/>
      <c r="C214" s="65"/>
      <c r="D214" s="65"/>
      <c r="E214" s="65"/>
      <c r="F214" s="65"/>
      <c r="G214" s="65"/>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59"/>
    </row>
    <row r="215" spans="1:32" ht="91.15" customHeight="1" x14ac:dyDescent="0.25">
      <c r="A215" s="67" t="s">
        <v>145</v>
      </c>
      <c r="B215" s="71">
        <f>B216+B218+B217+B220</f>
        <v>2131.6999999999998</v>
      </c>
      <c r="C215" s="71">
        <f t="shared" ref="C215:E215" si="210">C216+C218+C217+C220</f>
        <v>14782.019999999999</v>
      </c>
      <c r="D215" s="71">
        <f t="shared" si="210"/>
        <v>0</v>
      </c>
      <c r="E215" s="71">
        <f t="shared" si="210"/>
        <v>0</v>
      </c>
      <c r="F215" s="71">
        <f>E215/B215%</f>
        <v>0</v>
      </c>
      <c r="G215" s="71">
        <f>E215/C215%</f>
        <v>0</v>
      </c>
      <c r="H215" s="71">
        <f t="shared" ref="H215:AD215" si="211">H216+H218+H217+H220</f>
        <v>0</v>
      </c>
      <c r="I215" s="71">
        <f t="shared" si="211"/>
        <v>0</v>
      </c>
      <c r="J215" s="71">
        <f t="shared" si="211"/>
        <v>0</v>
      </c>
      <c r="K215" s="71">
        <f t="shared" si="211"/>
        <v>0</v>
      </c>
      <c r="L215" s="71">
        <f t="shared" si="211"/>
        <v>0</v>
      </c>
      <c r="M215" s="71">
        <f t="shared" si="211"/>
        <v>0</v>
      </c>
      <c r="N215" s="71">
        <f t="shared" si="211"/>
        <v>0</v>
      </c>
      <c r="O215" s="71">
        <f t="shared" si="211"/>
        <v>0</v>
      </c>
      <c r="P215" s="71">
        <f t="shared" si="211"/>
        <v>0</v>
      </c>
      <c r="Q215" s="71">
        <f t="shared" si="211"/>
        <v>0</v>
      </c>
      <c r="R215" s="71">
        <f t="shared" si="211"/>
        <v>0</v>
      </c>
      <c r="S215" s="71">
        <f t="shared" si="211"/>
        <v>0</v>
      </c>
      <c r="T215" s="71">
        <f t="shared" si="211"/>
        <v>0</v>
      </c>
      <c r="U215" s="71">
        <f t="shared" si="211"/>
        <v>0</v>
      </c>
      <c r="V215" s="71">
        <f t="shared" si="211"/>
        <v>0</v>
      </c>
      <c r="W215" s="71">
        <f t="shared" si="211"/>
        <v>0</v>
      </c>
      <c r="X215" s="71">
        <f t="shared" si="211"/>
        <v>0</v>
      </c>
      <c r="Y215" s="71">
        <f t="shared" si="211"/>
        <v>0</v>
      </c>
      <c r="Z215" s="71">
        <f t="shared" si="211"/>
        <v>2131.6999999999998</v>
      </c>
      <c r="AA215" s="71">
        <f t="shared" si="211"/>
        <v>0</v>
      </c>
      <c r="AB215" s="71">
        <f t="shared" si="211"/>
        <v>0</v>
      </c>
      <c r="AC215" s="71">
        <f t="shared" si="211"/>
        <v>0</v>
      </c>
      <c r="AD215" s="71">
        <f t="shared" si="211"/>
        <v>0</v>
      </c>
      <c r="AE215" s="71">
        <f t="shared" ref="AE215" si="212">AE216+AE218+AE217+AE220</f>
        <v>0</v>
      </c>
      <c r="AF215" s="151"/>
    </row>
    <row r="216" spans="1:32" x14ac:dyDescent="0.25">
      <c r="A216" s="74" t="s">
        <v>138</v>
      </c>
      <c r="B216" s="4">
        <f>B197</f>
        <v>0</v>
      </c>
      <c r="C216" s="4">
        <f t="shared" ref="C216:E216" si="213">C197</f>
        <v>0</v>
      </c>
      <c r="D216" s="4">
        <f t="shared" si="213"/>
        <v>0</v>
      </c>
      <c r="E216" s="4">
        <f t="shared" si="213"/>
        <v>0</v>
      </c>
      <c r="F216" s="4"/>
      <c r="G216" s="4"/>
      <c r="H216" s="4">
        <f t="shared" ref="H216:AD216" si="214">H197</f>
        <v>0</v>
      </c>
      <c r="I216" s="4">
        <f t="shared" si="214"/>
        <v>0</v>
      </c>
      <c r="J216" s="4">
        <f t="shared" si="214"/>
        <v>0</v>
      </c>
      <c r="K216" s="4">
        <f t="shared" si="214"/>
        <v>0</v>
      </c>
      <c r="L216" s="4">
        <f t="shared" si="214"/>
        <v>0</v>
      </c>
      <c r="M216" s="4">
        <f t="shared" si="214"/>
        <v>0</v>
      </c>
      <c r="N216" s="4">
        <f t="shared" si="214"/>
        <v>0</v>
      </c>
      <c r="O216" s="4">
        <f t="shared" si="214"/>
        <v>0</v>
      </c>
      <c r="P216" s="4">
        <f t="shared" si="214"/>
        <v>0</v>
      </c>
      <c r="Q216" s="4">
        <f t="shared" si="214"/>
        <v>0</v>
      </c>
      <c r="R216" s="4">
        <f t="shared" si="214"/>
        <v>0</v>
      </c>
      <c r="S216" s="4">
        <f t="shared" si="214"/>
        <v>0</v>
      </c>
      <c r="T216" s="4">
        <f t="shared" si="214"/>
        <v>0</v>
      </c>
      <c r="U216" s="4">
        <f t="shared" si="214"/>
        <v>0</v>
      </c>
      <c r="V216" s="4">
        <f t="shared" si="214"/>
        <v>0</v>
      </c>
      <c r="W216" s="4">
        <f t="shared" si="214"/>
        <v>0</v>
      </c>
      <c r="X216" s="4">
        <f t="shared" si="214"/>
        <v>0</v>
      </c>
      <c r="Y216" s="4">
        <f t="shared" si="214"/>
        <v>0</v>
      </c>
      <c r="Z216" s="4">
        <f t="shared" si="214"/>
        <v>0</v>
      </c>
      <c r="AA216" s="4">
        <f t="shared" si="214"/>
        <v>0</v>
      </c>
      <c r="AB216" s="4">
        <f t="shared" si="214"/>
        <v>0</v>
      </c>
      <c r="AC216" s="4">
        <f t="shared" si="214"/>
        <v>0</v>
      </c>
      <c r="AD216" s="4">
        <f t="shared" si="214"/>
        <v>0</v>
      </c>
      <c r="AE216" s="4">
        <f t="shared" ref="AE216" si="215">AE197</f>
        <v>0</v>
      </c>
      <c r="AF216" s="152"/>
    </row>
    <row r="217" spans="1:32" x14ac:dyDescent="0.25">
      <c r="A217" s="74" t="s">
        <v>19</v>
      </c>
      <c r="B217" s="4">
        <f t="shared" ref="B217:E220" si="216">B198</f>
        <v>0</v>
      </c>
      <c r="C217" s="4">
        <f t="shared" si="216"/>
        <v>0</v>
      </c>
      <c r="D217" s="4">
        <f t="shared" si="216"/>
        <v>0</v>
      </c>
      <c r="E217" s="4">
        <f t="shared" si="216"/>
        <v>0</v>
      </c>
      <c r="F217" s="4"/>
      <c r="G217" s="4"/>
      <c r="H217" s="4">
        <f t="shared" ref="H217:AD217" si="217">H198</f>
        <v>0</v>
      </c>
      <c r="I217" s="4">
        <f t="shared" si="217"/>
        <v>0</v>
      </c>
      <c r="J217" s="4">
        <f t="shared" si="217"/>
        <v>0</v>
      </c>
      <c r="K217" s="4">
        <f t="shared" si="217"/>
        <v>0</v>
      </c>
      <c r="L217" s="4">
        <f t="shared" si="217"/>
        <v>0</v>
      </c>
      <c r="M217" s="4">
        <f t="shared" si="217"/>
        <v>0</v>
      </c>
      <c r="N217" s="4">
        <f t="shared" si="217"/>
        <v>0</v>
      </c>
      <c r="O217" s="4">
        <f t="shared" si="217"/>
        <v>0</v>
      </c>
      <c r="P217" s="4">
        <f t="shared" si="217"/>
        <v>0</v>
      </c>
      <c r="Q217" s="4">
        <f t="shared" si="217"/>
        <v>0</v>
      </c>
      <c r="R217" s="4">
        <f t="shared" si="217"/>
        <v>0</v>
      </c>
      <c r="S217" s="4">
        <f t="shared" si="217"/>
        <v>0</v>
      </c>
      <c r="T217" s="4">
        <f t="shared" si="217"/>
        <v>0</v>
      </c>
      <c r="U217" s="4">
        <f t="shared" si="217"/>
        <v>0</v>
      </c>
      <c r="V217" s="4">
        <f t="shared" si="217"/>
        <v>0</v>
      </c>
      <c r="W217" s="4">
        <f t="shared" si="217"/>
        <v>0</v>
      </c>
      <c r="X217" s="4">
        <f t="shared" si="217"/>
        <v>0</v>
      </c>
      <c r="Y217" s="4">
        <f t="shared" si="217"/>
        <v>0</v>
      </c>
      <c r="Z217" s="4">
        <f t="shared" si="217"/>
        <v>0</v>
      </c>
      <c r="AA217" s="4">
        <f t="shared" si="217"/>
        <v>0</v>
      </c>
      <c r="AB217" s="4">
        <f t="shared" si="217"/>
        <v>0</v>
      </c>
      <c r="AC217" s="4">
        <f t="shared" si="217"/>
        <v>0</v>
      </c>
      <c r="AD217" s="4">
        <f t="shared" si="217"/>
        <v>0</v>
      </c>
      <c r="AE217" s="4">
        <f t="shared" ref="AE217" si="218">AE198</f>
        <v>0</v>
      </c>
      <c r="AF217" s="152"/>
    </row>
    <row r="218" spans="1:32" x14ac:dyDescent="0.25">
      <c r="A218" s="74" t="s">
        <v>13</v>
      </c>
      <c r="B218" s="4">
        <f t="shared" si="216"/>
        <v>2131.6999999999998</v>
      </c>
      <c r="C218" s="4">
        <f t="shared" si="216"/>
        <v>14782.019999999999</v>
      </c>
      <c r="D218" s="4">
        <f t="shared" si="216"/>
        <v>0</v>
      </c>
      <c r="E218" s="4">
        <f t="shared" si="216"/>
        <v>0</v>
      </c>
      <c r="F218" s="4">
        <f>E218/B218%</f>
        <v>0</v>
      </c>
      <c r="G218" s="4">
        <f>E218/C218%</f>
        <v>0</v>
      </c>
      <c r="H218" s="4">
        <f t="shared" ref="H218:AD218" si="219">H199</f>
        <v>0</v>
      </c>
      <c r="I218" s="4">
        <f t="shared" si="219"/>
        <v>0</v>
      </c>
      <c r="J218" s="4">
        <f t="shared" si="219"/>
        <v>0</v>
      </c>
      <c r="K218" s="4">
        <f t="shared" si="219"/>
        <v>0</v>
      </c>
      <c r="L218" s="4">
        <f t="shared" si="219"/>
        <v>0</v>
      </c>
      <c r="M218" s="4">
        <f t="shared" si="219"/>
        <v>0</v>
      </c>
      <c r="N218" s="4">
        <f t="shared" si="219"/>
        <v>0</v>
      </c>
      <c r="O218" s="4">
        <f t="shared" si="219"/>
        <v>0</v>
      </c>
      <c r="P218" s="4">
        <f t="shared" si="219"/>
        <v>0</v>
      </c>
      <c r="Q218" s="4">
        <f t="shared" si="219"/>
        <v>0</v>
      </c>
      <c r="R218" s="4">
        <f t="shared" si="219"/>
        <v>0</v>
      </c>
      <c r="S218" s="4">
        <f t="shared" si="219"/>
        <v>0</v>
      </c>
      <c r="T218" s="4">
        <f t="shared" si="219"/>
        <v>0</v>
      </c>
      <c r="U218" s="4">
        <f t="shared" si="219"/>
        <v>0</v>
      </c>
      <c r="V218" s="4">
        <f t="shared" si="219"/>
        <v>0</v>
      </c>
      <c r="W218" s="4">
        <f t="shared" si="219"/>
        <v>0</v>
      </c>
      <c r="X218" s="4">
        <f t="shared" si="219"/>
        <v>0</v>
      </c>
      <c r="Y218" s="4">
        <f t="shared" si="219"/>
        <v>0</v>
      </c>
      <c r="Z218" s="4">
        <f t="shared" si="219"/>
        <v>2131.6999999999998</v>
      </c>
      <c r="AA218" s="4">
        <f t="shared" si="219"/>
        <v>0</v>
      </c>
      <c r="AB218" s="4">
        <f t="shared" si="219"/>
        <v>0</v>
      </c>
      <c r="AC218" s="4">
        <f t="shared" si="219"/>
        <v>0</v>
      </c>
      <c r="AD218" s="4">
        <f t="shared" si="219"/>
        <v>0</v>
      </c>
      <c r="AE218" s="4">
        <f t="shared" ref="AE218" si="220">AE199</f>
        <v>0</v>
      </c>
      <c r="AF218" s="152"/>
    </row>
    <row r="219" spans="1:32" s="78" customFormat="1" ht="15" x14ac:dyDescent="0.25">
      <c r="A219" s="68" t="s">
        <v>175</v>
      </c>
      <c r="B219" s="69">
        <f t="shared" si="216"/>
        <v>0</v>
      </c>
      <c r="C219" s="69">
        <f t="shared" si="216"/>
        <v>0</v>
      </c>
      <c r="D219" s="69">
        <f t="shared" si="216"/>
        <v>0</v>
      </c>
      <c r="E219" s="69">
        <f t="shared" si="216"/>
        <v>0</v>
      </c>
      <c r="F219" s="70"/>
      <c r="G219" s="70"/>
      <c r="H219" s="69">
        <f t="shared" ref="H219:AD219" si="221">H200</f>
        <v>0</v>
      </c>
      <c r="I219" s="69">
        <f t="shared" si="221"/>
        <v>0</v>
      </c>
      <c r="J219" s="69">
        <f t="shared" si="221"/>
        <v>0</v>
      </c>
      <c r="K219" s="69">
        <f t="shared" si="221"/>
        <v>0</v>
      </c>
      <c r="L219" s="69">
        <f t="shared" si="221"/>
        <v>0</v>
      </c>
      <c r="M219" s="69">
        <f t="shared" si="221"/>
        <v>0</v>
      </c>
      <c r="N219" s="69">
        <f t="shared" si="221"/>
        <v>0</v>
      </c>
      <c r="O219" s="69">
        <f t="shared" si="221"/>
        <v>0</v>
      </c>
      <c r="P219" s="69">
        <f t="shared" si="221"/>
        <v>0</v>
      </c>
      <c r="Q219" s="69">
        <f t="shared" si="221"/>
        <v>0</v>
      </c>
      <c r="R219" s="69">
        <f t="shared" si="221"/>
        <v>0</v>
      </c>
      <c r="S219" s="69">
        <f t="shared" si="221"/>
        <v>0</v>
      </c>
      <c r="T219" s="69">
        <f t="shared" si="221"/>
        <v>0</v>
      </c>
      <c r="U219" s="69">
        <f t="shared" si="221"/>
        <v>0</v>
      </c>
      <c r="V219" s="69">
        <f t="shared" si="221"/>
        <v>0</v>
      </c>
      <c r="W219" s="69">
        <f t="shared" si="221"/>
        <v>0</v>
      </c>
      <c r="X219" s="69">
        <f t="shared" si="221"/>
        <v>0</v>
      </c>
      <c r="Y219" s="69">
        <f t="shared" si="221"/>
        <v>0</v>
      </c>
      <c r="Z219" s="69">
        <f t="shared" si="221"/>
        <v>0</v>
      </c>
      <c r="AA219" s="69">
        <f t="shared" si="221"/>
        <v>0</v>
      </c>
      <c r="AB219" s="69">
        <f t="shared" si="221"/>
        <v>0</v>
      </c>
      <c r="AC219" s="69">
        <f t="shared" si="221"/>
        <v>0</v>
      </c>
      <c r="AD219" s="69">
        <f t="shared" si="221"/>
        <v>0</v>
      </c>
      <c r="AE219" s="69">
        <f t="shared" ref="AE219" si="222">AE200</f>
        <v>0</v>
      </c>
      <c r="AF219" s="152"/>
    </row>
    <row r="220" spans="1:32" x14ac:dyDescent="0.25">
      <c r="A220" s="74" t="s">
        <v>139</v>
      </c>
      <c r="B220" s="4">
        <f t="shared" si="216"/>
        <v>0</v>
      </c>
      <c r="C220" s="4">
        <f t="shared" si="216"/>
        <v>0</v>
      </c>
      <c r="D220" s="4">
        <f t="shared" si="216"/>
        <v>0</v>
      </c>
      <c r="E220" s="4">
        <f t="shared" si="216"/>
        <v>0</v>
      </c>
      <c r="F220" s="4"/>
      <c r="G220" s="4"/>
      <c r="H220" s="4">
        <f t="shared" ref="H220:AD220" si="223">H201</f>
        <v>0</v>
      </c>
      <c r="I220" s="4">
        <f t="shared" si="223"/>
        <v>0</v>
      </c>
      <c r="J220" s="4">
        <f t="shared" si="223"/>
        <v>0</v>
      </c>
      <c r="K220" s="4">
        <f t="shared" si="223"/>
        <v>0</v>
      </c>
      <c r="L220" s="4">
        <f t="shared" si="223"/>
        <v>0</v>
      </c>
      <c r="M220" s="4">
        <f t="shared" si="223"/>
        <v>0</v>
      </c>
      <c r="N220" s="4">
        <f t="shared" si="223"/>
        <v>0</v>
      </c>
      <c r="O220" s="4">
        <f t="shared" si="223"/>
        <v>0</v>
      </c>
      <c r="P220" s="4">
        <f t="shared" si="223"/>
        <v>0</v>
      </c>
      <c r="Q220" s="4">
        <f t="shared" si="223"/>
        <v>0</v>
      </c>
      <c r="R220" s="4">
        <f t="shared" si="223"/>
        <v>0</v>
      </c>
      <c r="S220" s="4">
        <f t="shared" si="223"/>
        <v>0</v>
      </c>
      <c r="T220" s="4">
        <f t="shared" si="223"/>
        <v>0</v>
      </c>
      <c r="U220" s="4">
        <f t="shared" si="223"/>
        <v>0</v>
      </c>
      <c r="V220" s="4">
        <f t="shared" si="223"/>
        <v>0</v>
      </c>
      <c r="W220" s="4">
        <f t="shared" si="223"/>
        <v>0</v>
      </c>
      <c r="X220" s="4">
        <f t="shared" si="223"/>
        <v>0</v>
      </c>
      <c r="Y220" s="4">
        <f t="shared" si="223"/>
        <v>0</v>
      </c>
      <c r="Z220" s="4">
        <f t="shared" si="223"/>
        <v>0</v>
      </c>
      <c r="AA220" s="4">
        <f t="shared" si="223"/>
        <v>0</v>
      </c>
      <c r="AB220" s="4">
        <f t="shared" si="223"/>
        <v>0</v>
      </c>
      <c r="AC220" s="4">
        <f t="shared" si="223"/>
        <v>0</v>
      </c>
      <c r="AD220" s="4">
        <f t="shared" si="223"/>
        <v>0</v>
      </c>
      <c r="AE220" s="4">
        <f t="shared" ref="AE220" si="224">AE201</f>
        <v>0</v>
      </c>
      <c r="AF220" s="153"/>
    </row>
    <row r="221" spans="1:32" hidden="1" x14ac:dyDescent="0.25">
      <c r="A221" s="58" t="s">
        <v>146</v>
      </c>
    </row>
    <row r="222" spans="1:32" hidden="1" x14ac:dyDescent="0.25">
      <c r="A222" s="51" t="s">
        <v>138</v>
      </c>
    </row>
    <row r="223" spans="1:32" hidden="1" x14ac:dyDescent="0.25">
      <c r="A223" s="51" t="s">
        <v>19</v>
      </c>
    </row>
    <row r="224" spans="1:32" hidden="1" x14ac:dyDescent="0.25">
      <c r="A224" s="51" t="s">
        <v>13</v>
      </c>
    </row>
    <row r="225" spans="1:26" hidden="1" x14ac:dyDescent="0.25">
      <c r="A225" s="55" t="s">
        <v>175</v>
      </c>
    </row>
    <row r="226" spans="1:26" hidden="1" x14ac:dyDescent="0.25">
      <c r="A226" s="51" t="s">
        <v>139</v>
      </c>
    </row>
    <row r="228" spans="1:26" x14ac:dyDescent="0.25">
      <c r="A228" s="111" t="s">
        <v>177</v>
      </c>
      <c r="B228" s="111"/>
      <c r="C228" s="111"/>
      <c r="D228" s="111"/>
      <c r="E228" s="111"/>
      <c r="F228" s="111"/>
      <c r="G228" s="111"/>
      <c r="H228" s="111"/>
      <c r="I228" s="111"/>
      <c r="J228" s="111"/>
      <c r="K228" s="111"/>
      <c r="L228" s="111"/>
      <c r="R228" s="111" t="s">
        <v>178</v>
      </c>
      <c r="S228" s="111"/>
      <c r="T228" s="111"/>
      <c r="U228" s="111"/>
      <c r="V228" s="111"/>
      <c r="W228" s="111"/>
      <c r="X228" s="111"/>
      <c r="Y228" s="111"/>
      <c r="Z228" s="111"/>
    </row>
    <row r="230" spans="1:26" x14ac:dyDescent="0.25">
      <c r="A230" s="1" t="s">
        <v>179</v>
      </c>
    </row>
    <row r="231" spans="1:26" x14ac:dyDescent="0.25">
      <c r="A231" s="1" t="s">
        <v>202</v>
      </c>
    </row>
    <row r="232" spans="1:26" x14ac:dyDescent="0.25">
      <c r="A232" s="1" t="s">
        <v>180</v>
      </c>
    </row>
    <row r="233" spans="1:26" x14ac:dyDescent="0.25">
      <c r="A233" s="1" t="s">
        <v>203</v>
      </c>
    </row>
    <row r="234" spans="1:26" x14ac:dyDescent="0.25">
      <c r="A234" s="1" t="s">
        <v>195</v>
      </c>
    </row>
  </sheetData>
  <mergeCells count="54">
    <mergeCell ref="A228:L228"/>
    <mergeCell ref="R228:Z228"/>
    <mergeCell ref="A2:AD2"/>
    <mergeCell ref="J4:K4"/>
    <mergeCell ref="L4:M4"/>
    <mergeCell ref="N4:O4"/>
    <mergeCell ref="A4:A5"/>
    <mergeCell ref="B4:B5"/>
    <mergeCell ref="AB4:AC4"/>
    <mergeCell ref="P4:Q4"/>
    <mergeCell ref="R4:S4"/>
    <mergeCell ref="AD4:AE4"/>
    <mergeCell ref="A28:AF28"/>
    <mergeCell ref="AF4:AF5"/>
    <mergeCell ref="A6:AF6"/>
    <mergeCell ref="A7:AF7"/>
    <mergeCell ref="C4:C5"/>
    <mergeCell ref="D4:D5"/>
    <mergeCell ref="E4:E5"/>
    <mergeCell ref="F4:G4"/>
    <mergeCell ref="T4:U4"/>
    <mergeCell ref="V4:W4"/>
    <mergeCell ref="X4:Y4"/>
    <mergeCell ref="Z4:AA4"/>
    <mergeCell ref="H4:I4"/>
    <mergeCell ref="A29:AF29"/>
    <mergeCell ref="AF8:AF14"/>
    <mergeCell ref="AF15:AF21"/>
    <mergeCell ref="AF22:AF27"/>
    <mergeCell ref="AF30:AF36"/>
    <mergeCell ref="AF37:AF43"/>
    <mergeCell ref="AF44:AF50"/>
    <mergeCell ref="AF51:AF57"/>
    <mergeCell ref="AF58:AF64"/>
    <mergeCell ref="AF72:AF78"/>
    <mergeCell ref="AF65:AF71"/>
    <mergeCell ref="AF107:AF113"/>
    <mergeCell ref="AF79:AF85"/>
    <mergeCell ref="AF86:AF92"/>
    <mergeCell ref="AF93:AF99"/>
    <mergeCell ref="AF100:AF106"/>
    <mergeCell ref="AF188:AF194"/>
    <mergeCell ref="AF195:AF201"/>
    <mergeCell ref="AF215:AF220"/>
    <mergeCell ref="AF114:AF120"/>
    <mergeCell ref="AF121:AF127"/>
    <mergeCell ref="AF128:AF134"/>
    <mergeCell ref="AF135:AF141"/>
    <mergeCell ref="AF142:AF148"/>
    <mergeCell ref="AF155:AF161"/>
    <mergeCell ref="AF162:AF168"/>
    <mergeCell ref="AF174:AF175"/>
    <mergeCell ref="AF176:AF181"/>
    <mergeCell ref="AF170:AF173"/>
  </mergeCells>
  <pageMargins left="0.39370078740157483" right="0.39370078740157483" top="0.39370078740157483" bottom="0.39370078740157483" header="0.31496062992125984" footer="0.31496062992125984"/>
  <pageSetup paperSize="9" scale="26"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январь 2020</vt:lpstr>
      <vt:lpstr>'приложение 3 '!Заголовки_для_печати</vt:lpstr>
      <vt:lpstr>'январь 2020'!Заголовки_для_печати</vt:lpstr>
      <vt:lpstr>'приложение 3 '!Область_печати</vt:lpstr>
      <vt:lpstr>'январь 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Цыганкова Ирина Анатольевн</cp:lastModifiedBy>
  <cp:lastPrinted>2020-02-06T05:34:21Z</cp:lastPrinted>
  <dcterms:created xsi:type="dcterms:W3CDTF">2015-10-21T10:48:12Z</dcterms:created>
  <dcterms:modified xsi:type="dcterms:W3CDTF">2020-02-12T04:18:19Z</dcterms:modified>
</cp:coreProperties>
</file>