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КФ\ОСБП\САЙТ КОМИТЕТА ФИНАНСОВ\2024 год\НПА для размещения\№3-Исх-\Приложение 1\"/>
    </mc:Choice>
  </mc:AlternateContent>
  <bookViews>
    <workbookView xWindow="0" yWindow="0" windowWidth="38400" windowHeight="17580"/>
  </bookViews>
  <sheets>
    <sheet name="СВОД.1 раздел" sheetId="15" r:id="rId1"/>
    <sheet name="СВОД. 2 раздел" sheetId="18" r:id="rId2"/>
  </sheets>
  <definedNames>
    <definedName name="_xlnm.Print_Titles" localSheetId="1">'СВОД. 2 раздел'!$2:$5</definedName>
    <definedName name="_xlnm.Print_Titles" localSheetId="0">'СВОД.1 раздел'!$16:$17</definedName>
    <definedName name="_xlnm.Print_Area" localSheetId="0">'СВОД.1 раздел'!$A$1:$D$54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8" l="1"/>
  <c r="Q7" i="18"/>
  <c r="Q8" i="18"/>
  <c r="M9" i="18"/>
  <c r="D21" i="15"/>
  <c r="D220" i="15"/>
  <c r="D217" i="15"/>
  <c r="D212" i="15"/>
  <c r="D211" i="15" s="1"/>
  <c r="T8" i="18"/>
  <c r="R8" i="18"/>
  <c r="U30" i="18"/>
  <c r="T30" i="18"/>
  <c r="S30" i="18"/>
  <c r="R30" i="18"/>
  <c r="Q30" i="18"/>
  <c r="J9" i="18"/>
  <c r="I9" i="18"/>
  <c r="U31" i="18"/>
  <c r="T31" i="18"/>
  <c r="R31" i="18"/>
  <c r="Q31" i="18"/>
  <c r="S39" i="18"/>
  <c r="N38" i="18"/>
  <c r="M38" i="18"/>
  <c r="L38" i="18"/>
  <c r="K38" i="18"/>
  <c r="J38" i="18"/>
  <c r="I38" i="18"/>
  <c r="C38" i="18"/>
  <c r="S37" i="18"/>
  <c r="N36" i="18"/>
  <c r="M36" i="18"/>
  <c r="L36" i="18"/>
  <c r="K36" i="18"/>
  <c r="J36" i="18"/>
  <c r="I36" i="18"/>
  <c r="C36" i="18"/>
  <c r="S35" i="18"/>
  <c r="N34" i="18"/>
  <c r="M34" i="18"/>
  <c r="L34" i="18"/>
  <c r="K34" i="18"/>
  <c r="J34" i="18"/>
  <c r="I34" i="18"/>
  <c r="C34" i="18"/>
  <c r="S33" i="18"/>
  <c r="N32" i="18"/>
  <c r="M32" i="18"/>
  <c r="L32" i="18"/>
  <c r="K32" i="18"/>
  <c r="J32" i="18"/>
  <c r="I32" i="18"/>
  <c r="C32" i="18"/>
  <c r="S41" i="18"/>
  <c r="J40" i="18"/>
  <c r="K40" i="18"/>
  <c r="L40" i="18"/>
  <c r="M40" i="18"/>
  <c r="N40" i="18"/>
  <c r="I40" i="18"/>
  <c r="C40" i="18"/>
  <c r="S31" i="18" l="1"/>
  <c r="U43" i="18"/>
  <c r="R43" i="18"/>
  <c r="Q43" i="18"/>
  <c r="T45" i="18"/>
  <c r="S45" i="18"/>
  <c r="N44" i="18"/>
  <c r="M44" i="18"/>
  <c r="L44" i="18"/>
  <c r="K44" i="18"/>
  <c r="J44" i="18"/>
  <c r="I44" i="18"/>
  <c r="C44" i="18"/>
  <c r="J103" i="18" l="1"/>
  <c r="K103" i="18"/>
  <c r="K102" i="18" s="1"/>
  <c r="L103" i="18"/>
  <c r="L102" i="18" s="1"/>
  <c r="M103" i="18"/>
  <c r="I103" i="18"/>
  <c r="Q111" i="18" l="1"/>
  <c r="Q110" i="18" s="1"/>
  <c r="R111" i="18"/>
  <c r="S113" i="18"/>
  <c r="U111" i="18"/>
  <c r="U110" i="18" s="1"/>
  <c r="T111" i="18"/>
  <c r="T110" i="18" s="1"/>
  <c r="C110" i="18"/>
  <c r="S111" i="18" l="1"/>
  <c r="R110" i="18"/>
  <c r="N7" i="18" l="1"/>
  <c r="C104" i="18"/>
  <c r="C76" i="18"/>
  <c r="C62" i="18"/>
  <c r="U42" i="18"/>
  <c r="R42" i="18"/>
  <c r="Q42" i="18"/>
  <c r="S42" i="18" s="1"/>
  <c r="C15" i="18"/>
  <c r="Q11" i="18"/>
  <c r="Q10" i="18" l="1"/>
  <c r="D164" i="15"/>
  <c r="U81" i="18" l="1"/>
  <c r="U80" i="18" s="1"/>
  <c r="T81" i="18"/>
  <c r="T80" i="18" s="1"/>
  <c r="R81" i="18"/>
  <c r="R80" i="18" s="1"/>
  <c r="Q81" i="18"/>
  <c r="Q80" i="18" s="1"/>
  <c r="S80" i="18" s="1"/>
  <c r="M82" i="18"/>
  <c r="L82" i="18"/>
  <c r="K82" i="18"/>
  <c r="K81" i="18" s="1"/>
  <c r="J82" i="18"/>
  <c r="I82" i="18"/>
  <c r="C82" i="18"/>
  <c r="S84" i="18"/>
  <c r="S85" i="18"/>
  <c r="C95" i="18"/>
  <c r="C94" i="18" s="1"/>
  <c r="Q95" i="18"/>
  <c r="Q94" i="18" s="1"/>
  <c r="M89" i="18"/>
  <c r="L89" i="18"/>
  <c r="K89" i="18"/>
  <c r="J89" i="18"/>
  <c r="I89" i="18"/>
  <c r="C89" i="18"/>
  <c r="S93" i="18"/>
  <c r="S92" i="18"/>
  <c r="M91" i="18"/>
  <c r="L91" i="18"/>
  <c r="K91" i="18"/>
  <c r="J91" i="18"/>
  <c r="I91" i="18"/>
  <c r="C91" i="18"/>
  <c r="M86" i="18"/>
  <c r="L86" i="18"/>
  <c r="K86" i="18"/>
  <c r="J86" i="18"/>
  <c r="I86" i="18"/>
  <c r="C86" i="18"/>
  <c r="S88" i="18"/>
  <c r="S90" i="18"/>
  <c r="S87" i="18"/>
  <c r="L81" i="18" l="1"/>
  <c r="M81" i="18"/>
  <c r="I81" i="18"/>
  <c r="J81" i="18"/>
  <c r="C81" i="18"/>
  <c r="C80" i="18" s="1"/>
  <c r="U11" i="18"/>
  <c r="U10" i="18" s="1"/>
  <c r="R11" i="18"/>
  <c r="R10" i="18" s="1"/>
  <c r="S10" i="18" s="1"/>
  <c r="M60" i="18" l="1"/>
  <c r="L60" i="18"/>
  <c r="K60" i="18"/>
  <c r="J60" i="18"/>
  <c r="I60" i="18"/>
  <c r="C60" i="18"/>
  <c r="J58" i="18"/>
  <c r="K58" i="18"/>
  <c r="L58" i="18"/>
  <c r="M58" i="18"/>
  <c r="I58" i="18"/>
  <c r="J56" i="18"/>
  <c r="K56" i="18"/>
  <c r="L56" i="18"/>
  <c r="M56" i="18"/>
  <c r="I56" i="18"/>
  <c r="I55" i="18" s="1"/>
  <c r="C58" i="18"/>
  <c r="C56" i="18"/>
  <c r="U16" i="18"/>
  <c r="U15" i="18" s="1"/>
  <c r="T16" i="18"/>
  <c r="T15" i="18" s="1"/>
  <c r="R16" i="18"/>
  <c r="R15" i="18" s="1"/>
  <c r="Q16" i="18"/>
  <c r="Q15" i="18" l="1"/>
  <c r="S15" i="18" s="1"/>
  <c r="M55" i="18"/>
  <c r="L55" i="18"/>
  <c r="K55" i="18"/>
  <c r="C55" i="18"/>
  <c r="C54" i="18" s="1"/>
  <c r="J55" i="18"/>
  <c r="U105" i="18"/>
  <c r="U102" i="18" s="1"/>
  <c r="T105" i="18"/>
  <c r="T102" i="18" s="1"/>
  <c r="R105" i="18"/>
  <c r="R102" i="18" s="1"/>
  <c r="Q105" i="18"/>
  <c r="Q102" i="18" s="1"/>
  <c r="S109" i="18" l="1"/>
  <c r="U99" i="18" l="1"/>
  <c r="U98" i="18" s="1"/>
  <c r="T99" i="18"/>
  <c r="T98" i="18" s="1"/>
  <c r="R99" i="18"/>
  <c r="R98" i="18" s="1"/>
  <c r="Q99" i="18"/>
  <c r="Q98" i="18" s="1"/>
  <c r="S98" i="18" s="1"/>
  <c r="S107" i="18"/>
  <c r="M102" i="18"/>
  <c r="J102" i="18"/>
  <c r="I102" i="18"/>
  <c r="Q77" i="18"/>
  <c r="Q76" i="18" s="1"/>
  <c r="Q67" i="18"/>
  <c r="Q66" i="18" s="1"/>
  <c r="Q55" i="18"/>
  <c r="Q54" i="18" s="1"/>
  <c r="M78" i="18"/>
  <c r="M77" i="18" s="1"/>
  <c r="L78" i="18"/>
  <c r="L77" i="18" s="1"/>
  <c r="K78" i="18"/>
  <c r="K77" i="18" s="1"/>
  <c r="J78" i="18"/>
  <c r="J77" i="18" s="1"/>
  <c r="I78" i="18"/>
  <c r="I77" i="18" s="1"/>
  <c r="S101" i="18"/>
  <c r="K99" i="18"/>
  <c r="I99" i="18"/>
  <c r="C99" i="18"/>
  <c r="C98" i="18" s="1"/>
  <c r="M99" i="18"/>
  <c r="L99" i="18"/>
  <c r="J99" i="18"/>
  <c r="S97" i="18"/>
  <c r="U95" i="18"/>
  <c r="U94" i="18" s="1"/>
  <c r="T95" i="18"/>
  <c r="T94" i="18" s="1"/>
  <c r="R95" i="18"/>
  <c r="R94" i="18" s="1"/>
  <c r="S94" i="18" s="1"/>
  <c r="S83" i="18"/>
  <c r="S81" i="18"/>
  <c r="S95" i="18" l="1"/>
  <c r="S105" i="18"/>
  <c r="S99" i="18"/>
  <c r="S102" i="18"/>
  <c r="U67" i="18"/>
  <c r="T67" i="18"/>
  <c r="T66" i="18" s="1"/>
  <c r="R67" i="18"/>
  <c r="R66" i="18" s="1"/>
  <c r="S66" i="18" s="1"/>
  <c r="S75" i="18"/>
  <c r="S73" i="18"/>
  <c r="M74" i="18"/>
  <c r="L74" i="18"/>
  <c r="K74" i="18"/>
  <c r="J74" i="18"/>
  <c r="I74" i="18"/>
  <c r="C74" i="18"/>
  <c r="M72" i="18"/>
  <c r="L72" i="18"/>
  <c r="K72" i="18"/>
  <c r="J72" i="18"/>
  <c r="I72" i="18"/>
  <c r="C72" i="18"/>
  <c r="S69" i="18"/>
  <c r="U77" i="18"/>
  <c r="U76" i="18" s="1"/>
  <c r="T77" i="18"/>
  <c r="T76" i="18" s="1"/>
  <c r="R77" i="18"/>
  <c r="R76" i="18" s="1"/>
  <c r="S76" i="18" s="1"/>
  <c r="U66" i="18" l="1"/>
  <c r="U8" i="18"/>
  <c r="U7" i="18" s="1"/>
  <c r="J70" i="18"/>
  <c r="K70" i="18"/>
  <c r="K67" i="18" s="1"/>
  <c r="L70" i="18"/>
  <c r="L67" i="18" s="1"/>
  <c r="M70" i="18"/>
  <c r="I70" i="18"/>
  <c r="I67" i="18" s="1"/>
  <c r="C70" i="18"/>
  <c r="C67" i="18" s="1"/>
  <c r="C66" i="18" s="1"/>
  <c r="R63" i="18"/>
  <c r="R62" i="18" s="1"/>
  <c r="T63" i="18"/>
  <c r="T62" i="18" s="1"/>
  <c r="U63" i="18"/>
  <c r="U62" i="18" s="1"/>
  <c r="Q63" i="18"/>
  <c r="Q62" i="18" s="1"/>
  <c r="J64" i="18"/>
  <c r="K64" i="18"/>
  <c r="L64" i="18"/>
  <c r="M64" i="18"/>
  <c r="N64" i="18"/>
  <c r="I64" i="18"/>
  <c r="C64" i="18"/>
  <c r="S71" i="18"/>
  <c r="S65" i="18"/>
  <c r="S63" i="18" s="1"/>
  <c r="M17" i="18"/>
  <c r="L17" i="18"/>
  <c r="K17" i="18"/>
  <c r="J17" i="18"/>
  <c r="I17" i="18"/>
  <c r="C17" i="18"/>
  <c r="N11" i="18"/>
  <c r="U55" i="18"/>
  <c r="U54" i="18" s="1"/>
  <c r="T55" i="18"/>
  <c r="T54" i="18" s="1"/>
  <c r="R55" i="18"/>
  <c r="R54" i="18" s="1"/>
  <c r="S54" i="18" s="1"/>
  <c r="S61" i="18"/>
  <c r="S59" i="18"/>
  <c r="T49" i="18"/>
  <c r="T48" i="18" s="1"/>
  <c r="U48" i="18"/>
  <c r="S51" i="18"/>
  <c r="R49" i="18"/>
  <c r="R48" i="18" s="1"/>
  <c r="Q49" i="18"/>
  <c r="N50" i="18"/>
  <c r="M50" i="18"/>
  <c r="M49" i="18" s="1"/>
  <c r="L50" i="18"/>
  <c r="L49" i="18" s="1"/>
  <c r="K50" i="18"/>
  <c r="K49" i="18" s="1"/>
  <c r="J50" i="18"/>
  <c r="J49" i="18" s="1"/>
  <c r="I50" i="18"/>
  <c r="I49" i="18" s="1"/>
  <c r="C50" i="18"/>
  <c r="J46" i="18"/>
  <c r="J43" i="18" s="1"/>
  <c r="K46" i="18"/>
  <c r="K43" i="18" s="1"/>
  <c r="L46" i="18"/>
  <c r="L43" i="18" s="1"/>
  <c r="M46" i="18"/>
  <c r="M43" i="18" s="1"/>
  <c r="N46" i="18"/>
  <c r="I46" i="18"/>
  <c r="I43" i="18" s="1"/>
  <c r="C46" i="18"/>
  <c r="C43" i="18" s="1"/>
  <c r="C42" i="18" s="1"/>
  <c r="S25" i="18"/>
  <c r="S28" i="18"/>
  <c r="Q48" i="18" l="1"/>
  <c r="S48" i="18" s="1"/>
  <c r="S62" i="18"/>
  <c r="J67" i="18"/>
  <c r="M67" i="18"/>
  <c r="S43" i="18"/>
  <c r="S55" i="18"/>
  <c r="S49" i="18"/>
  <c r="N24" i="18"/>
  <c r="C24" i="18"/>
  <c r="K24" i="18"/>
  <c r="L24" i="18"/>
  <c r="M24" i="18"/>
  <c r="S22" i="18"/>
  <c r="J21" i="18"/>
  <c r="K21" i="18"/>
  <c r="L21" i="18"/>
  <c r="M21" i="18"/>
  <c r="N21" i="18"/>
  <c r="I21" i="18"/>
  <c r="C21" i="18"/>
  <c r="Q6" i="18" l="1"/>
  <c r="T13" i="18"/>
  <c r="T11" i="18" s="1"/>
  <c r="T10" i="18" s="1"/>
  <c r="S13" i="18"/>
  <c r="N12" i="18"/>
  <c r="M12" i="18"/>
  <c r="L12" i="18"/>
  <c r="K12" i="18"/>
  <c r="J12" i="18"/>
  <c r="I12" i="18"/>
  <c r="C12" i="18"/>
  <c r="D24" i="15" l="1"/>
  <c r="D29" i="15"/>
  <c r="D208" i="15" l="1"/>
  <c r="D205" i="15"/>
  <c r="D200" i="15"/>
  <c r="D199" i="15" s="1"/>
  <c r="D196" i="15"/>
  <c r="D193" i="15"/>
  <c r="D188" i="15"/>
  <c r="D184" i="15"/>
  <c r="D181" i="15"/>
  <c r="D176" i="15"/>
  <c r="D172" i="15"/>
  <c r="D169" i="15"/>
  <c r="D160" i="15"/>
  <c r="D157" i="15"/>
  <c r="D152" i="15"/>
  <c r="D148" i="15"/>
  <c r="D145" i="15"/>
  <c r="D140" i="15"/>
  <c r="D136" i="15"/>
  <c r="D124" i="15"/>
  <c r="D133" i="15"/>
  <c r="D128" i="15"/>
  <c r="D121" i="15"/>
  <c r="D116" i="15"/>
  <c r="D112" i="15"/>
  <c r="D109" i="15"/>
  <c r="D104" i="15"/>
  <c r="D100" i="15"/>
  <c r="D97" i="15"/>
  <c r="D92" i="15"/>
  <c r="D88" i="15"/>
  <c r="D85" i="15"/>
  <c r="D80" i="15"/>
  <c r="D76" i="15"/>
  <c r="D73" i="15"/>
  <c r="D68" i="15"/>
  <c r="D64" i="15"/>
  <c r="D61" i="15"/>
  <c r="D56" i="15"/>
  <c r="D55" i="15" s="1"/>
  <c r="D45" i="15"/>
  <c r="D163" i="15" l="1"/>
  <c r="D103" i="15"/>
  <c r="D79" i="15"/>
  <c r="D187" i="15"/>
  <c r="D139" i="15"/>
  <c r="D91" i="15"/>
  <c r="D67" i="15"/>
  <c r="D151" i="15"/>
  <c r="D175" i="15"/>
  <c r="D115" i="15"/>
  <c r="D127" i="15"/>
  <c r="D44" i="15"/>
  <c r="C27" i="18" l="1"/>
  <c r="S79" i="18"/>
  <c r="S57" i="18"/>
  <c r="S67" i="18"/>
  <c r="S77" i="18" l="1"/>
  <c r="T47" i="18" l="1"/>
  <c r="T43" i="18" s="1"/>
  <c r="T42" i="18" s="1"/>
  <c r="U6" i="18" l="1"/>
  <c r="N27" i="18"/>
  <c r="M27" i="18"/>
  <c r="L27" i="18"/>
  <c r="L16" i="18" s="1"/>
  <c r="K27" i="18"/>
  <c r="K16" i="18" s="1"/>
  <c r="J27" i="18"/>
  <c r="I27" i="18"/>
  <c r="S47" i="18"/>
  <c r="S18" i="18"/>
  <c r="N17" i="18"/>
  <c r="M16" i="18" l="1"/>
  <c r="M8" i="18"/>
  <c r="M7" i="18" s="1"/>
  <c r="T6" i="18"/>
  <c r="R7" i="18"/>
  <c r="S7" i="18" s="1"/>
  <c r="R6" i="18"/>
  <c r="S6" i="18" s="1"/>
  <c r="S8" i="18"/>
  <c r="S16" i="18"/>
  <c r="J24" i="18"/>
  <c r="I24" i="18"/>
  <c r="I16" i="18" l="1"/>
  <c r="J16" i="18"/>
  <c r="J8" i="18"/>
  <c r="J7" i="18" s="1"/>
  <c r="I8" i="18"/>
  <c r="I7" i="18" s="1"/>
  <c r="S11" i="18"/>
  <c r="D20" i="15"/>
  <c r="D25" i="15" l="1"/>
  <c r="D28" i="15"/>
  <c r="D32" i="15"/>
  <c r="D37" i="15"/>
  <c r="D40" i="15"/>
  <c r="D49" i="15"/>
  <c r="D52" i="15"/>
  <c r="D19" i="15" l="1"/>
  <c r="D43" i="15"/>
  <c r="D31" i="15"/>
</calcChain>
</file>

<file path=xl/sharedStrings.xml><?xml version="1.0" encoding="utf-8"?>
<sst xmlns="http://schemas.openxmlformats.org/spreadsheetml/2006/main" count="1502" uniqueCount="209">
  <si>
    <t>по состоянию</t>
  </si>
  <si>
    <t>Наименование финансового органа</t>
  </si>
  <si>
    <t>Наименование субсидии</t>
  </si>
  <si>
    <t>Периодичность: ежеквартальная</t>
  </si>
  <si>
    <t>Наименование данных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</si>
  <si>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</si>
  <si>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</si>
  <si>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</si>
  <si>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</si>
  <si>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срок достижения которых наступил в периодах, предшествующих отчетному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</si>
  <si>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</si>
  <si>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</si>
  <si>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№№ п/п</t>
  </si>
  <si>
    <t>достигнутые в отчетном периоде контрольные точки, в том числе:</t>
  </si>
  <si>
    <t>недостигнутые контрольные точки, в том числе:</t>
  </si>
  <si>
    <t>контрольные точки, достижение которых запланировано в течение трех месяцев, следующих за отчетным периодом, в том числе:</t>
  </si>
  <si>
    <t>Х</t>
  </si>
  <si>
    <t>1.1</t>
  </si>
  <si>
    <t>1.1.1</t>
  </si>
  <si>
    <t>1.1.2</t>
  </si>
  <si>
    <t>1.1.3</t>
  </si>
  <si>
    <t>1.2</t>
  </si>
  <si>
    <t>1.3</t>
  </si>
  <si>
    <t>1.3.1</t>
  </si>
  <si>
    <t>1.3.2</t>
  </si>
  <si>
    <t>1.4</t>
  </si>
  <si>
    <t>1.4.1</t>
  </si>
  <si>
    <t>1.4.2</t>
  </si>
  <si>
    <t>По сводному реестру</t>
  </si>
  <si>
    <t>Коды</t>
  </si>
  <si>
    <t>Наименование структурного элемента муниципальной программы &lt;2&gt;</t>
  </si>
  <si>
    <t>Раздел I. Информация о достижении контрольных точек в целях</t>
  </si>
  <si>
    <t>достижения результатов предоставления субсидии</t>
  </si>
  <si>
    <t>Получатель субсидии</t>
  </si>
  <si>
    <t>наименование</t>
  </si>
  <si>
    <t>код по ОКЕИ</t>
  </si>
  <si>
    <t>плановое</t>
  </si>
  <si>
    <t>фактическое</t>
  </si>
  <si>
    <t>плановый</t>
  </si>
  <si>
    <t>фактический/прогнозный</t>
  </si>
  <si>
    <t>нераспределенный, руб</t>
  </si>
  <si>
    <t>X</t>
  </si>
  <si>
    <t>2А</t>
  </si>
  <si>
    <t>15А</t>
  </si>
  <si>
    <t>Значения результата предоставления субсидии, контрольной точки</t>
  </si>
  <si>
    <t>Распределенный по получателям субсидии, руб</t>
  </si>
  <si>
    <t>Объем обязательств, принятых в целях достижения результатов предоставления субсидии (недополученных доходов) в текущем финансовом году</t>
  </si>
  <si>
    <t>Утвержденный размер субсидии, руб</t>
  </si>
  <si>
    <t>----------</t>
  </si>
  <si>
    <t>--------------</t>
  </si>
  <si>
    <t>Оказание услуг (выполнение работ)</t>
  </si>
  <si>
    <t>%</t>
  </si>
  <si>
    <t>2Б</t>
  </si>
  <si>
    <t>Субсидии на оказание услуг (выполнение работ)</t>
  </si>
  <si>
    <t xml:space="preserve">Дата </t>
  </si>
  <si>
    <t xml:space="preserve">по БК </t>
  </si>
  <si>
    <t>по БК</t>
  </si>
  <si>
    <t xml:space="preserve">Количество </t>
  </si>
  <si>
    <t>Наименование результата предоставления субсидии</t>
  </si>
  <si>
    <t xml:space="preserve">Типы субсидии </t>
  </si>
  <si>
    <t xml:space="preserve">Код результата предоставления субсидии </t>
  </si>
  <si>
    <t xml:space="preserve">Единица измерения </t>
  </si>
  <si>
    <t>с даты заключения соглашения</t>
  </si>
  <si>
    <t>из них с начала текущего финансового года</t>
  </si>
  <si>
    <t xml:space="preserve">с даты заключения соглашения </t>
  </si>
  <si>
    <t xml:space="preserve">из них с начала текущего финансового года </t>
  </si>
  <si>
    <t>прогнозное с начала текущего финансового года</t>
  </si>
  <si>
    <t xml:space="preserve">Срок достижения результата предоставления субсидии </t>
  </si>
  <si>
    <t xml:space="preserve">Размер субсидии, подлежащей предоставлению в текущем финансовом году </t>
  </si>
  <si>
    <t xml:space="preserve">обязательств, руб </t>
  </si>
  <si>
    <t xml:space="preserve">Субсидии на приобретение товаров, работ, услуг
</t>
  </si>
  <si>
    <t>Субсидии на приобретение товаров, работ, услуг</t>
  </si>
  <si>
    <t>ед</t>
  </si>
  <si>
    <t xml:space="preserve">Оказание услуг (выполнение работ)
</t>
  </si>
  <si>
    <t>Тип результата предоставления субсидии</t>
  </si>
  <si>
    <t xml:space="preserve">Результат предоставления субсидий (СВОД)                                                                               </t>
  </si>
  <si>
    <t>---------------------------</t>
  </si>
  <si>
    <t>--------------------------------------------------------------------------</t>
  </si>
  <si>
    <t>Информация  (СВОД)</t>
  </si>
  <si>
    <t xml:space="preserve">     </t>
  </si>
  <si>
    <t>х</t>
  </si>
  <si>
    <t>Итого: контрольные точки</t>
  </si>
  <si>
    <t> единица</t>
  </si>
  <si>
    <t> 642</t>
  </si>
  <si>
    <t>не распределено (гр.2А-гр.10)</t>
  </si>
  <si>
    <r>
      <t>денежных обязательств, руб .</t>
    </r>
    <r>
      <rPr>
        <b/>
        <sz val="12"/>
        <rFont val="Times New Roman"/>
        <family val="1"/>
        <charset val="204"/>
      </rPr>
      <t>(кассовое исполнение на отчетную дату)</t>
    </r>
  </si>
  <si>
    <t>30.06.2024</t>
  </si>
  <si>
    <t>муниципальное образование город Когалым</t>
  </si>
  <si>
    <t>Комитет финансов Администрация города Когалыма</t>
  </si>
  <si>
    <t xml:space="preserve">Субсидия некоммерческим организациям, не являющимся государственными (муниципальными) учреждениями, в целях финансового обеспечения затрат на выполнение функций ресурсного центра поддержки некоммерческих организаций в городе Когалыме
</t>
  </si>
  <si>
    <t xml:space="preserve">Грант в форме субсидий на реализацию проекта победителям конкурса социально значимых проектов среди социально ориентированных некоммерческих организаций города Когалыма
</t>
  </si>
  <si>
    <t xml:space="preserve">Субсидия немуниципальным организациям (коммерческим, некоммерческим) в целях финансового обеспечения затрат в связи с выполнением муниципальной работы "Организация досуга детей, подростков и молодёжи" (содержание - иная досуговая деятельность)
</t>
  </si>
  <si>
    <t xml:space="preserve">Субсидия некоммерческим организациям, не являющимся государственными (муниципальными) учреждениями, в целях финансового обеспечения затрат на выполнение функций ресурсного центра поддержки и развития добровольчества в городе Когалыме
</t>
  </si>
  <si>
    <t xml:space="preserve">Грант в форме субсидий физическим лицам - победителям конкурса молодёжных инициатив города Когалыма на реализацию проекта
</t>
  </si>
  <si>
    <t xml:space="preserve">Субсидия юридическим лицам, индивидуальным предпринимателям в целях финансового обеспечения затрат в связи с выполнением муниципальной работы "Организация деятельности клубных формирований и формирований самодеятельного народного творчества"
</t>
  </si>
  <si>
    <t xml:space="preserve">Субсидия юридическим лицам, индивидуальным предпринимателям в целях финансового обеспечения затрат в связи с выполнением муниципальной работы "Организация и проведение культурно-массовых мероприятий"
</t>
  </si>
  <si>
    <t xml:space="preserve">Субсидия юридическим лицам и индивидуальным предпринимателям в целях финансового обеспечения затрат в связи с выполнением муниципальной работы "Создание спектаклей"
</t>
  </si>
  <si>
    <t xml:space="preserve">Грант в форме субсидии некоммерческим организациям, в том числе добровольческим (волонтерским), на реализацию проектов в сфере культуры города Когалыма
</t>
  </si>
  <si>
    <t xml:space="preserve">Субсидия некоммерческим организациям, не являющимся государственными (муниципальными) учреждениями, в целях финансового обеспечения затрат в связи с выполнением муниципальной работы "Организация и проведение официальных физкультурных (физкультурно-оздоровительных) мероприятий"
</t>
  </si>
  <si>
    <t xml:space="preserve">Субсидия некоммерческим организациям, не являющимся государственными (муниципальными) учреждениями, в целях финансового обеспечения затрат в связи с выполнением муниципальной работы "Организация и проведение спортивно-оздоровительной работы по развитию физической культуры и спорта среди различных групп населения"
</t>
  </si>
  <si>
    <t xml:space="preserve">Грант в форме субсидии некоммерческим организациям на реализацию проектов в сфере физической культуры и спорта города Когалыма
</t>
  </si>
  <si>
    <t xml:space="preserve">Субсидия частным дошкольным организациям на финансовое обеспечение затрат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
</t>
  </si>
  <si>
    <t xml:space="preserve">Субсидии некоммерческим организациям, не являющимся государственными (муниципальными) учреждениями, в целях финансового обеспечения затрат в связи с выполнением муниципальной работы "Организация и проведение общественно значимых мероприятий в сфере образования, науки и молодежной политики"
</t>
  </si>
  <si>
    <t>ГРБС: Администрация города Когалыма (всего), в том числе:</t>
  </si>
  <si>
    <t>Контрольная точка 1: Методическое сопровождение участия социально ориентированных некоммерческих организаций в конкурсах</t>
  </si>
  <si>
    <t xml:space="preserve">Результаты предоставления субсидии (плановое значение результатов предоставления субсидии, утвержденных при обосновании бюджетных ассигнований по соответствующей субсидии) </t>
  </si>
  <si>
    <t>Контрольная точка 2: Организация и проведение методических мероприятий</t>
  </si>
  <si>
    <t>Контрольная точка 2: Заключены договоры</t>
  </si>
  <si>
    <t>Контрольная точка 3: Проведена фотовыставка</t>
  </si>
  <si>
    <t>до 20.05.2024</t>
  </si>
  <si>
    <t xml:space="preserve">1. Автономная некоммерческая организация "Ресурсный центр поддержки НКО города Когалыма" 
 </t>
  </si>
  <si>
    <t>Контрольная точка 1: Проведены подготовительные организационные мероприятия</t>
  </si>
  <si>
    <t>до 01.05.2024</t>
  </si>
  <si>
    <t>31.06.2024</t>
  </si>
  <si>
    <t>Контрольная точка 1: Разработка учебно-методической базы для проведения в НКО самостоятельного правового аудита</t>
  </si>
  <si>
    <t>Контрольная точка 2: Повышение доступности инструментов самостоятельного правового аудита в НКО</t>
  </si>
  <si>
    <t>Контрольная точка 2: отчетное занятие с участием тренера</t>
  </si>
  <si>
    <t>Контрольная точка 1: Количество реализованных в рамках проекта мероприятий</t>
  </si>
  <si>
    <t>Контрольная точка 2: Охват участников/благополучателей проекта</t>
  </si>
  <si>
    <t>Контрольная точка 1: Количество мероприятий продолжительностью не менее 2 часов</t>
  </si>
  <si>
    <t>Контрольная точка 1: Утверждение календарного плана деятельности ресурсного центра</t>
  </si>
  <si>
    <t>Контрольная точка 2: Формирование команды для выполнения календарного плана ресурсного центра</t>
  </si>
  <si>
    <t>Контрольная точка 3: Обеспечение помещением для проведения мероприятий</t>
  </si>
  <si>
    <t>Грант в форме субсидии на оказание услуг (выполнение работ)</t>
  </si>
  <si>
    <t>Итого: контрольные точки, достижение которых запланировано в течение первого полугодия 2024 года</t>
  </si>
  <si>
    <t>Грант в форме субсидии на приобретение товаров, работ, услуг</t>
  </si>
  <si>
    <t>Контрольная точка 1: осуществление деятельности клубных формирований</t>
  </si>
  <si>
    <t>1. Местная общественная национально-культурная организация Азербайджанского народа "ДОСТЛУГ" (в переводе на русский язык означает "Дружба") г. Когалыма</t>
  </si>
  <si>
    <t>1.Индивидуальный предприниматель Колеватых С.Н.</t>
  </si>
  <si>
    <t>1. Автономная некоммерческая организация "Центр развития добровольчества (волонтерства) в городе Когалыме "Навигатор добра"</t>
  </si>
  <si>
    <t>1. Васнев Дмитрий Вячеславович</t>
  </si>
  <si>
    <t>2. Ефимова Юлия Михайловна</t>
  </si>
  <si>
    <t>3. Максименко Карина Рашидовна</t>
  </si>
  <si>
    <t>1. Автономная некоммерческая организация "Центр досуга "Алые паруса Югра" города Когалыма"</t>
  </si>
  <si>
    <t>Субсидия на оказание услуг (выполнение работ)</t>
  </si>
  <si>
    <t>субсидии на оказание услуг (выполнение работ)</t>
  </si>
  <si>
    <t>1. Автономная некоммерческая организация "Театрально-культурный центр "Мираж"</t>
  </si>
  <si>
    <t xml:space="preserve">1. Автономная некоммерческая организация "Центр досуга "Алые паруса Югра" города Когалыма 
</t>
  </si>
  <si>
    <t>26.02.2024</t>
  </si>
  <si>
    <t>2. Автономная некоммерческая организация "Да.БРО"</t>
  </si>
  <si>
    <t xml:space="preserve">3. Индивидуальный предприниматель Максименко Карина Рашидовна
</t>
  </si>
  <si>
    <t xml:space="preserve">4. Индивидуальный предприниматель Фаритов Раиль Фанузович
</t>
  </si>
  <si>
    <t>Контрольная точка 1: Показ спектяклей ("Полет над Югрой"; "В стране Большого быстрого успеха")</t>
  </si>
  <si>
    <t>1. Автономная некоммерческая организация "ДЕТСКО-ЮНОШЕСКИЙ ФУТБОЛЬНЫЙ КЛУБ "КОЙЛДС" ГОРОДА КОГАЛЫМ'"</t>
  </si>
  <si>
    <t>1. Автономная некоммерческая организация "Центр развития тенниса"</t>
  </si>
  <si>
    <t>1. Автономная некоммерческая организация "ВК Пантера"</t>
  </si>
  <si>
    <t>Контрольная точка 1: Реализация проектов в сфере спортивно-оздоровительной работы</t>
  </si>
  <si>
    <t>Контрольная точка 1: Реализация проектов в сфере физической культуры и спорта</t>
  </si>
  <si>
    <t xml:space="preserve">2.Автономная некоммерческая организация "Ресурсный центр поддержки НКО города Когалыма" </t>
  </si>
  <si>
    <t xml:space="preserve">3. Общественная организация "Когалымская городская федерация инвалидного спорта"
</t>
  </si>
  <si>
    <t xml:space="preserve">4. Местная общественная организация Совет ветеранов войны и труда инвалидов и пенсионеров города Когалыма
</t>
  </si>
  <si>
    <t>ГРБС: Управление образования Администрация города Когалыма (всего), в том числе:</t>
  </si>
  <si>
    <t>1. Автономная некоммерческая организация "Центр эстетического, интелектуального и культурного развития "Город детства"</t>
  </si>
  <si>
    <t>1. ООО Детский сад "Академия детства"</t>
  </si>
  <si>
    <t>Контрольная точка 1: Проведение мероприятия</t>
  </si>
  <si>
    <t xml:space="preserve">Контрольная точка 1: Проведение мероприятия "Концертно-игровая программа "Папа в песнях"
</t>
  </si>
  <si>
    <t xml:space="preserve">Контрольная точка 1: Проведение мероприятия "Окрошка - Фест"
</t>
  </si>
  <si>
    <t xml:space="preserve">Контрольная точка 1: Проведение мероприятия "Уличная программа Иван Купала"
</t>
  </si>
  <si>
    <t xml:space="preserve">Контрольная точка 1: Проведение мероприятия "Музыкальная игра "Туц Туц Квиз"
</t>
  </si>
  <si>
    <t>Контрольная точка 1: Доля воспитанников, получивших доступную услугу по присмотру и уходу в частных организациях, к численности воспитанников, имеющих сертификаты дошкольника</t>
  </si>
  <si>
    <t>процент</t>
  </si>
  <si>
    <t>Контрольная точка 1: Обеспечении секции по большому теннису современным инвентарем</t>
  </si>
  <si>
    <t>2. Автономная некоммерческая организация развития культуры, спорта и просвещения "Когалымский центр единоборст "Дзюдока""</t>
  </si>
  <si>
    <t>Контрольная точка 1: Организация Физкультурно-спортивного мероприятия «Открытый турнир, посвященный Всемирному дню дзюдо»</t>
  </si>
  <si>
    <t>Контрольная точка 2: Организация Физкультурно-спортивного мероприятия «Открытое первенство города, посвященное 79 годовщине Победы в Великой Отечественной войне по дзюдо»</t>
  </si>
  <si>
    <t>3. Автономная некоммерческая организация развития волейбола "Волейбольный клуб "Пантера"</t>
  </si>
  <si>
    <t>Контрольная точка 1: Организация Физкультурно-спортивного мероприятия «Открытый турнир по волейболу «Чёрная пантера» среди девушек 2011 года рождения и младше»</t>
  </si>
  <si>
    <t>4. Городская общественная организация «Когалымский Боксерский Клуб Патриот»</t>
  </si>
  <si>
    <t>Контрольная точка 1: Организация спортивного мероприятия «Открытый турнир города Когалыма по боксу памяти И. Климова»</t>
  </si>
  <si>
    <t>Контрольная точка 2: Организация спортивного мероприятия «Открытый турнир города Когалыма по боксу памяти А.А.Плескача»</t>
  </si>
  <si>
    <t>Контрольная точка 2: Организация Физкультурно-спортивного мероприятия «Открытое первенство города Когалыма по мини-футболу среди юношей 2011-2012 г.р.»</t>
  </si>
  <si>
    <t>Контрольная точка 3: Организация Физкультурно-спортивного мероприятия «Открытое первенство города Когалыма по мини-футболу среди юношей 2013-2015 г.р.»</t>
  </si>
  <si>
    <t>Контрольная точка 1: Организация Физкультурно-оздоровительных мероприятий</t>
  </si>
  <si>
    <t xml:space="preserve">Субсидия немуниципальным организациям (коммерческим, некоммерческим) в целях финансового обеспечения затрат в связи с выполнением муниципальной работы "Организация досуга детей, подростков и молодёжи"
</t>
  </si>
  <si>
    <t>Результат предоставления субсидии:                                                                             (Проводено 3 мероприятия для молодежи города Когалыма)</t>
  </si>
  <si>
    <t>Результат предоставления субсидии:                                                                             (Осуществление деятельности клубного формирования)</t>
  </si>
  <si>
    <t>Результат предоставления субсидии:                                                               (Показано 2 спектакля)</t>
  </si>
  <si>
    <t xml:space="preserve">Результат предоставления субсидии:                                                               (Организовано и проведено 8 физкультурно-оздоровительных мероприятий)
</t>
  </si>
  <si>
    <t xml:space="preserve">Результат предоставления субсидии:                                                               (Проведение спортивно-оздоровительной работы по развитию физической культуры и спорта среди различных групп населения)
</t>
  </si>
  <si>
    <t>Результат предоставления субсидии:                                                                             (Реализация проекта в сфере физической культуры и спорта города Когалыма)</t>
  </si>
  <si>
    <t>Результат предоставления субсидии:                                                                             (Доля воспитанников, получивших доступную услугу по присмотру и уходу в частных организациях, к численности воспитанников, имеющих сертификаты дошкольника составила 100%)</t>
  </si>
  <si>
    <t xml:space="preserve">Результат предоставления субсидии:                                                              (Выполнение функций ресурсного центра поддержки некоммерческих организаций в городе Когалыме) </t>
  </si>
  <si>
    <t>Результат предоставления субсидии:                                        (Реализация социально значимых проектов социально ориентированными некоммерческими организациями города Когалыма)</t>
  </si>
  <si>
    <t>Результат предоставления субсидии:                                        (Выполнение функций ресурсного центра)</t>
  </si>
  <si>
    <t>Результат предоставления субсидии:                                                                             (Проведено 4 культурно-массовых мероприятия)</t>
  </si>
  <si>
    <t>Всего: контрольные точки</t>
  </si>
  <si>
    <t>Городской округ город Когалым</t>
  </si>
  <si>
    <t>О мониторинге достижения результатов предоставления субсидии</t>
  </si>
  <si>
    <t>на "01" октября  2024 г.</t>
  </si>
  <si>
    <t>3 квартал 2024 года</t>
  </si>
  <si>
    <t>Раздел II. Информация о достижении результатов предоставления субсидии (3 квартал 2024 года)</t>
  </si>
  <si>
    <t>1. Автономная некоммерческая организация креативного развития и отдыха "Дом детского отдыха"</t>
  </si>
  <si>
    <t>Контрольная точка 1: Количество проведенных мероприятий на 7 (семи) досуговых площадках</t>
  </si>
  <si>
    <t xml:space="preserve">2. Индивидуальный предприниматель Ташкинов А.А.
</t>
  </si>
  <si>
    <t xml:space="preserve">Результат предоставления субсидии:                                        (Организация и проведение мероприятий на досуговых площадках на территории города Когалыма)
</t>
  </si>
  <si>
    <t xml:space="preserve">Гранты в форме субсидий субъектам малого и среднего предпринимательства, осуществляющим социально значимые виды деятельности, определенные муниципальным образованием город Когалым, в рамках реализации подпрограммы "Развитие малого и среднего предпринимательства" муниципальной программы "Социально-экономическое развитие и инвестиции муниципального образования город Когалым"
</t>
  </si>
  <si>
    <t>5. Индивидуальный предприниматель Демина Ольга Николаевна</t>
  </si>
  <si>
    <t>Результат предоставления субсидии:                                        (Предоставление грантов субъектам МСП)</t>
  </si>
  <si>
    <t>Контрольная точка 1: развитие предпринимательства</t>
  </si>
  <si>
    <t>Грант в форме субсидии на развитие предпринимательства</t>
  </si>
  <si>
    <t>5. Индивидуальный предприниматель Зырянов Михаил Иванович</t>
  </si>
  <si>
    <t>5. Индивидуальный предприниматель Фаритов Раиль Фанузович</t>
  </si>
  <si>
    <t>5. Индивидуальный предприниматель Богданова Ольга Владимировна</t>
  </si>
  <si>
    <t>Контрольная точка 1: развитие молодежного предпринимательства</t>
  </si>
  <si>
    <t>5. Индивидуальный предприниматель Голуб Кристина Александровна</t>
  </si>
  <si>
    <t xml:space="preserve">Гранты в форме субсидий субъектам малого и среднего предпринимательства, осуществляющим социально значимые виды деятельности, определенные муниципальным образованием город Когалым, в рамках реализации подпрограммы "Развитие малого и среднего предпринимательства" муниципальной программы "Социально-экономическое развитие и инвестиции муниципального образования город Когалым"
</t>
  </si>
  <si>
    <t>Субсидии некоммерческим организациям, не являющимся государственными (муниципальными) учреждениями, в целях финансового обеспечения затрат в связи с выполнением муниципальной работы "Организация и проведение общественно значимых мероприятий в сфере образования, науки и молодежной политики"</t>
  </si>
  <si>
    <t>Результат предоставления субсидии:                                                                             (Количество выданных сертификатов ПФДО)</t>
  </si>
  <si>
    <t>Контрольная точка 1: Количество выданных сертификатов ПФДО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</si>
</sst>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5">
    <xf numFmtId="0" fontId="0" fillId="0" borderId="0" xfId="0"/>
    <xf numFmtId="0" fontId="0" fillId="0" borderId="0" xfId="0" applyFill="1"/>
    <xf numFmtId="0" fontId="3" fillId="0" borderId="0" xfId="0" applyFont="1" applyFill="1"/>
    <xf numFmtId="49" fontId="2" fillId="0" borderId="5" xfId="0" applyNumberFormat="1" applyFont="1" applyFill="1" applyBorder="1" applyAlignment="1">
      <alignment horizontal="right" wrapText="1"/>
    </xf>
    <xf numFmtId="49" fontId="2" fillId="0" borderId="3" xfId="0" applyNumberFormat="1" applyFont="1" applyFill="1" applyBorder="1" applyAlignment="1">
      <alignment horizontal="right" wrapText="1"/>
    </xf>
    <xf numFmtId="0" fontId="2" fillId="0" borderId="14" xfId="0" applyFont="1" applyFill="1" applyBorder="1" applyAlignment="1">
      <alignment horizontal="right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0" xfId="0" applyFont="1" applyFill="1"/>
    <xf numFmtId="0" fontId="2" fillId="0" borderId="26" xfId="0" applyFont="1" applyFill="1" applyBorder="1"/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4" fontId="4" fillId="0" borderId="24" xfId="0" applyNumberFormat="1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49" fontId="3" fillId="0" borderId="2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3" fontId="4" fillId="2" borderId="1" xfId="0" applyNumberFormat="1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right" wrapText="1"/>
    </xf>
    <xf numFmtId="3" fontId="4" fillId="3" borderId="4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right" wrapText="1"/>
    </xf>
    <xf numFmtId="3" fontId="2" fillId="3" borderId="6" xfId="0" applyNumberFormat="1" applyFont="1" applyFill="1" applyBorder="1" applyAlignment="1">
      <alignment horizontal="center" wrapText="1"/>
    </xf>
    <xf numFmtId="3" fontId="4" fillId="3" borderId="6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right" wrapText="1"/>
    </xf>
    <xf numFmtId="3" fontId="2" fillId="3" borderId="8" xfId="0" applyNumberFormat="1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164" fontId="11" fillId="0" borderId="32" xfId="0" applyNumberFormat="1" applyFont="1" applyFill="1" applyBorder="1" applyAlignment="1">
      <alignment horizontal="center" vertical="center" wrapText="1"/>
    </xf>
    <xf numFmtId="4" fontId="11" fillId="0" borderId="27" xfId="0" applyNumberFormat="1" applyFont="1" applyFill="1" applyBorder="1" applyAlignment="1">
      <alignment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0" fillId="0" borderId="31" xfId="2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" fontId="11" fillId="0" borderId="27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4" fontId="6" fillId="0" borderId="27" xfId="0" applyNumberFormat="1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14" fontId="6" fillId="0" borderId="35" xfId="0" applyNumberFormat="1" applyFont="1" applyFill="1" applyBorder="1" applyAlignment="1">
      <alignment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14" fontId="16" fillId="0" borderId="27" xfId="2" applyNumberFormat="1" applyFont="1" applyFill="1" applyBorder="1" applyAlignment="1">
      <alignment horizontal="center" vertical="center" wrapText="1"/>
    </xf>
    <xf numFmtId="0" fontId="16" fillId="0" borderId="27" xfId="2" applyFont="1" applyFill="1" applyBorder="1" applyAlignment="1">
      <alignment horizontal="center" vertical="center" wrapText="1"/>
    </xf>
    <xf numFmtId="14" fontId="3" fillId="0" borderId="27" xfId="0" applyNumberFormat="1" applyFont="1" applyFill="1" applyBorder="1" applyAlignment="1">
      <alignment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center" vertical="center" wrapText="1"/>
    </xf>
    <xf numFmtId="0" fontId="10" fillId="0" borderId="29" xfId="2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64" fontId="13" fillId="0" borderId="27" xfId="0" applyNumberFormat="1" applyFont="1" applyFill="1" applyBorder="1" applyAlignment="1">
      <alignment horizontal="center" vertical="center" wrapText="1"/>
    </xf>
    <xf numFmtId="0" fontId="10" fillId="0" borderId="32" xfId="2" applyFont="1" applyFill="1" applyBorder="1" applyAlignment="1">
      <alignment vertical="center" wrapText="1"/>
    </xf>
    <xf numFmtId="0" fontId="10" fillId="0" borderId="32" xfId="2" applyFont="1" applyFill="1" applyBorder="1" applyAlignment="1">
      <alignment horizontal="center" vertical="center" wrapText="1"/>
    </xf>
    <xf numFmtId="0" fontId="10" fillId="0" borderId="34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vertical="center" wrapText="1"/>
    </xf>
    <xf numFmtId="4" fontId="3" fillId="0" borderId="31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center" wrapText="1"/>
    </xf>
    <xf numFmtId="3" fontId="12" fillId="0" borderId="32" xfId="0" applyNumberFormat="1" applyFont="1" applyFill="1" applyBorder="1" applyAlignment="1">
      <alignment horizontal="center" vertical="center" wrapText="1"/>
    </xf>
    <xf numFmtId="0" fontId="17" fillId="0" borderId="27" xfId="2" applyFont="1" applyFill="1" applyBorder="1" applyAlignment="1">
      <alignment horizontal="center" vertical="center" wrapText="1"/>
    </xf>
    <xf numFmtId="164" fontId="13" fillId="0" borderId="32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4" fontId="11" fillId="0" borderId="32" xfId="0" applyNumberFormat="1" applyFont="1" applyFill="1" applyBorder="1" applyAlignment="1">
      <alignment horizontal="center" vertical="center" wrapText="1"/>
    </xf>
    <xf numFmtId="14" fontId="3" fillId="0" borderId="32" xfId="0" applyNumberFormat="1" applyFont="1" applyFill="1" applyBorder="1" applyAlignment="1">
      <alignment vertical="center" wrapText="1"/>
    </xf>
    <xf numFmtId="4" fontId="17" fillId="0" borderId="32" xfId="2" applyNumberFormat="1" applyFont="1" applyFill="1" applyBorder="1" applyAlignment="1">
      <alignment horizontal="center" vertical="center" wrapText="1"/>
    </xf>
    <xf numFmtId="4" fontId="17" fillId="0" borderId="44" xfId="2" applyNumberFormat="1" applyFont="1" applyFill="1" applyBorder="1" applyAlignment="1">
      <alignment horizontal="center" vertical="center" wrapText="1"/>
    </xf>
    <xf numFmtId="4" fontId="11" fillId="0" borderId="21" xfId="0" applyNumberFormat="1" applyFont="1" applyFill="1" applyBorder="1" applyAlignment="1">
      <alignment horizontal="center" vertical="center" wrapText="1"/>
    </xf>
    <xf numFmtId="164" fontId="12" fillId="0" borderId="27" xfId="0" applyNumberFormat="1" applyFont="1" applyFill="1" applyBorder="1" applyAlignment="1">
      <alignment horizontal="center" vertical="center" wrapText="1"/>
    </xf>
    <xf numFmtId="164" fontId="11" fillId="0" borderId="27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14" fontId="3" fillId="0" borderId="27" xfId="0" applyNumberFormat="1" applyFont="1" applyFill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vertical="center" wrapText="1"/>
    </xf>
    <xf numFmtId="4" fontId="6" fillId="0" borderId="27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horizontal="center" vertical="center" wrapText="1"/>
    </xf>
    <xf numFmtId="4" fontId="5" fillId="0" borderId="32" xfId="0" applyNumberFormat="1" applyFont="1" applyFill="1" applyBorder="1" applyAlignment="1">
      <alignment horizontal="center" vertical="center" wrapText="1"/>
    </xf>
    <xf numFmtId="164" fontId="8" fillId="0" borderId="32" xfId="0" applyNumberFormat="1" applyFont="1" applyFill="1" applyBorder="1" applyAlignment="1">
      <alignment horizontal="center" vertical="center" wrapText="1"/>
    </xf>
    <xf numFmtId="164" fontId="11" fillId="0" borderId="44" xfId="0" applyNumberFormat="1" applyFont="1" applyFill="1" applyBorder="1" applyAlignment="1">
      <alignment horizontal="center" vertical="center" wrapText="1"/>
    </xf>
    <xf numFmtId="164" fontId="11" fillId="0" borderId="21" xfId="0" applyNumberFormat="1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8" fillId="4" borderId="27" xfId="2" applyFont="1" applyFill="1" applyBorder="1" applyAlignment="1">
      <alignment horizontal="center" vertical="center" wrapText="1"/>
    </xf>
    <xf numFmtId="4" fontId="11" fillId="0" borderId="32" xfId="0" applyNumberFormat="1" applyFont="1" applyFill="1" applyBorder="1" applyAlignment="1">
      <alignment vertical="center" wrapText="1"/>
    </xf>
    <xf numFmtId="4" fontId="14" fillId="4" borderId="27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3" fontId="21" fillId="0" borderId="32" xfId="0" applyNumberFormat="1" applyFont="1" applyFill="1" applyBorder="1" applyAlignment="1">
      <alignment horizontal="center" vertical="center" wrapText="1"/>
    </xf>
    <xf numFmtId="3" fontId="19" fillId="0" borderId="27" xfId="0" applyNumberFormat="1" applyFont="1" applyFill="1" applyBorder="1" applyAlignment="1">
      <alignment horizontal="center" vertical="center" wrapText="1"/>
    </xf>
    <xf numFmtId="4" fontId="19" fillId="0" borderId="2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3" fontId="4" fillId="0" borderId="1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right" wrapText="1"/>
    </xf>
    <xf numFmtId="3" fontId="2" fillId="0" borderId="8" xfId="0" applyNumberFormat="1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16" fillId="0" borderId="27" xfId="2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3" borderId="21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left" wrapText="1"/>
    </xf>
    <xf numFmtId="0" fontId="2" fillId="3" borderId="20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7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5" fillId="0" borderId="5" xfId="2" applyFont="1" applyFill="1" applyBorder="1" applyAlignment="1">
      <alignment horizontal="center" vertical="top" wrapText="1"/>
    </xf>
    <xf numFmtId="0" fontId="15" fillId="0" borderId="29" xfId="2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4" fontId="16" fillId="0" borderId="35" xfId="2" applyNumberFormat="1" applyFont="1" applyFill="1" applyBorder="1" applyAlignment="1">
      <alignment horizontal="center" vertical="center" wrapText="1"/>
    </xf>
    <xf numFmtId="4" fontId="16" fillId="0" borderId="32" xfId="2" applyNumberFormat="1" applyFont="1" applyFill="1" applyBorder="1" applyAlignment="1">
      <alignment horizontal="center" vertical="center" wrapText="1"/>
    </xf>
    <xf numFmtId="4" fontId="16" fillId="0" borderId="37" xfId="2" applyNumberFormat="1" applyFont="1" applyFill="1" applyBorder="1" applyAlignment="1">
      <alignment horizontal="center" vertical="center" wrapText="1"/>
    </xf>
    <xf numFmtId="4" fontId="16" fillId="0" borderId="34" xfId="2" applyNumberFormat="1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left" vertical="center" wrapText="1"/>
    </xf>
    <xf numFmtId="4" fontId="6" fillId="0" borderId="35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center" vertical="center" wrapText="1"/>
    </xf>
    <xf numFmtId="164" fontId="6" fillId="0" borderId="35" xfId="0" applyNumberFormat="1" applyFont="1" applyFill="1" applyBorder="1" applyAlignment="1">
      <alignment horizontal="center" vertical="center" wrapText="1"/>
    </xf>
    <xf numFmtId="164" fontId="6" fillId="0" borderId="32" xfId="0" applyNumberFormat="1" applyFont="1" applyFill="1" applyBorder="1" applyAlignment="1">
      <alignment horizontal="center" vertical="center" wrapText="1"/>
    </xf>
    <xf numFmtId="164" fontId="6" fillId="0" borderId="39" xfId="0" applyNumberFormat="1" applyFont="1" applyFill="1" applyBorder="1" applyAlignment="1">
      <alignment horizontal="center" vertical="center" wrapText="1"/>
    </xf>
    <xf numFmtId="4" fontId="6" fillId="0" borderId="39" xfId="0" applyNumberFormat="1" applyFont="1" applyFill="1" applyBorder="1" applyAlignment="1">
      <alignment horizontal="center" vertical="center" wrapText="1"/>
    </xf>
    <xf numFmtId="164" fontId="7" fillId="0" borderId="39" xfId="0" applyNumberFormat="1" applyFont="1" applyFill="1" applyBorder="1" applyAlignment="1">
      <alignment horizontal="center" vertical="center" wrapText="1"/>
    </xf>
    <xf numFmtId="164" fontId="7" fillId="0" borderId="37" xfId="0" applyNumberFormat="1" applyFont="1" applyFill="1" applyBorder="1" applyAlignment="1">
      <alignment horizontal="center" vertical="center" wrapText="1"/>
    </xf>
    <xf numFmtId="164" fontId="7" fillId="0" borderId="40" xfId="0" applyNumberFormat="1" applyFont="1" applyFill="1" applyBorder="1" applyAlignment="1">
      <alignment horizontal="center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4" fontId="16" fillId="0" borderId="40" xfId="2" applyNumberFormat="1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right" vertical="center" wrapText="1"/>
    </xf>
    <xf numFmtId="0" fontId="15" fillId="0" borderId="29" xfId="2" applyFont="1" applyFill="1" applyBorder="1" applyAlignment="1">
      <alignment horizontal="right" vertical="center" wrapText="1"/>
    </xf>
    <xf numFmtId="0" fontId="3" fillId="0" borderId="41" xfId="0" applyFont="1" applyFill="1" applyBorder="1" applyAlignment="1">
      <alignment horizontal="center" vertical="center" wrapText="1"/>
    </xf>
    <xf numFmtId="4" fontId="16" fillId="0" borderId="39" xfId="2" applyNumberFormat="1" applyFont="1" applyFill="1" applyBorder="1" applyAlignment="1">
      <alignment horizontal="center" vertical="center" wrapText="1"/>
    </xf>
    <xf numFmtId="4" fontId="3" fillId="0" borderId="35" xfId="0" applyNumberFormat="1" applyFont="1" applyFill="1" applyBorder="1" applyAlignment="1">
      <alignment horizontal="center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164" fontId="3" fillId="0" borderId="37" xfId="0" applyNumberFormat="1" applyFont="1" applyFill="1" applyBorder="1" applyAlignment="1">
      <alignment horizontal="center" vertical="center" wrapText="1"/>
    </xf>
    <xf numFmtId="164" fontId="3" fillId="0" borderId="34" xfId="0" applyNumberFormat="1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29" xfId="0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horizontal="center" vertical="top" wrapText="1"/>
    </xf>
    <xf numFmtId="0" fontId="11" fillId="0" borderId="27" xfId="0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3" xfId="2"/>
  </cellStyles>
  <dxfs count="0"/>
  <tableStyles count="0" defaultTableStyle="TableStyleMedium2" defaultPivotStyle="PivotStyleLight16"/>
  <colors>
    <mruColors>
      <color rgb="FF3366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2"/>
  <sheetViews>
    <sheetView tabSelected="1" zoomScaleNormal="100" zoomScaleSheetLayoutView="90" workbookViewId="0">
      <selection activeCell="I228" sqref="I228"/>
    </sheetView>
  </sheetViews>
  <sheetFormatPr defaultRowHeight="15" x14ac:dyDescent="0.25"/>
  <cols>
    <col min="1" max="1" width="19.42578125" style="1" customWidth="1"/>
    <col min="2" max="2" width="55.140625" style="1" customWidth="1"/>
    <col min="3" max="3" width="19.42578125" style="1" customWidth="1"/>
    <col min="4" max="4" width="21.5703125" style="1" customWidth="1"/>
    <col min="5" max="16384" width="9.140625" style="1"/>
  </cols>
  <sheetData>
    <row r="2" spans="1:4" ht="20.25" customHeight="1" x14ac:dyDescent="0.25">
      <c r="A2" s="145" t="s">
        <v>78</v>
      </c>
      <c r="B2" s="145"/>
      <c r="C2" s="145"/>
      <c r="D2" s="145"/>
    </row>
    <row r="3" spans="1:4" ht="19.5" customHeight="1" x14ac:dyDescent="0.25">
      <c r="A3" s="146" t="s">
        <v>187</v>
      </c>
      <c r="B3" s="146"/>
      <c r="C3" s="146"/>
      <c r="D3" s="146"/>
    </row>
    <row r="4" spans="1:4" ht="19.5" customHeight="1" x14ac:dyDescent="0.3">
      <c r="A4" s="147" t="s">
        <v>87</v>
      </c>
      <c r="B4" s="147"/>
      <c r="C4" s="147"/>
      <c r="D4" s="147"/>
    </row>
    <row r="5" spans="1:4" ht="7.5" customHeight="1" thickBot="1" x14ac:dyDescent="0.3">
      <c r="A5" s="20"/>
      <c r="B5" s="20"/>
      <c r="C5" s="20"/>
      <c r="D5" s="13"/>
    </row>
    <row r="6" spans="1:4" ht="19.5" customHeight="1" x14ac:dyDescent="0.25">
      <c r="A6" s="148" t="s">
        <v>0</v>
      </c>
      <c r="B6" s="148"/>
      <c r="C6" s="25"/>
      <c r="D6" s="24" t="s">
        <v>29</v>
      </c>
    </row>
    <row r="7" spans="1:4" ht="19.5" customHeight="1" x14ac:dyDescent="0.25">
      <c r="A7" s="149" t="s">
        <v>188</v>
      </c>
      <c r="B7" s="149"/>
      <c r="C7" s="15" t="s">
        <v>54</v>
      </c>
      <c r="D7" s="23">
        <v>45580</v>
      </c>
    </row>
    <row r="8" spans="1:4" ht="60.75" customHeight="1" x14ac:dyDescent="0.25">
      <c r="A8" s="20" t="s">
        <v>1</v>
      </c>
      <c r="B8" s="22" t="s">
        <v>88</v>
      </c>
      <c r="C8" s="19" t="s">
        <v>28</v>
      </c>
      <c r="D8" s="21">
        <v>74303051</v>
      </c>
    </row>
    <row r="9" spans="1:4" ht="83.25" customHeight="1" x14ac:dyDescent="0.25">
      <c r="A9" s="20" t="s">
        <v>30</v>
      </c>
      <c r="B9" s="18" t="s">
        <v>77</v>
      </c>
      <c r="C9" s="19" t="s">
        <v>55</v>
      </c>
      <c r="D9" s="17" t="s">
        <v>76</v>
      </c>
    </row>
    <row r="10" spans="1:4" ht="46.5" customHeight="1" x14ac:dyDescent="0.25">
      <c r="A10" s="15" t="s">
        <v>2</v>
      </c>
      <c r="B10" s="18" t="s">
        <v>77</v>
      </c>
      <c r="C10" s="15" t="s">
        <v>56</v>
      </c>
      <c r="D10" s="17" t="s">
        <v>76</v>
      </c>
    </row>
    <row r="11" spans="1:4" ht="43.5" customHeight="1" thickBot="1" x14ac:dyDescent="0.3">
      <c r="A11" s="15" t="s">
        <v>3</v>
      </c>
      <c r="B11" s="16" t="s">
        <v>189</v>
      </c>
      <c r="C11" s="15"/>
      <c r="D11" s="14"/>
    </row>
    <row r="12" spans="1:4" x14ac:dyDescent="0.25">
      <c r="A12" s="13"/>
      <c r="B12" s="13"/>
      <c r="C12" s="13"/>
      <c r="D12" s="13"/>
    </row>
    <row r="13" spans="1:4" ht="21" customHeight="1" x14ac:dyDescent="0.25">
      <c r="A13" s="145" t="s">
        <v>31</v>
      </c>
      <c r="B13" s="145"/>
      <c r="C13" s="145"/>
      <c r="D13" s="13"/>
    </row>
    <row r="14" spans="1:4" x14ac:dyDescent="0.25">
      <c r="A14" s="145" t="s">
        <v>32</v>
      </c>
      <c r="B14" s="145"/>
      <c r="C14" s="145"/>
      <c r="D14" s="13"/>
    </row>
    <row r="15" spans="1:4" ht="15.75" thickBot="1" x14ac:dyDescent="0.3">
      <c r="A15" s="12"/>
      <c r="B15" s="12"/>
      <c r="C15" s="12"/>
    </row>
    <row r="16" spans="1:4" ht="19.5" customHeight="1" thickBot="1" x14ac:dyDescent="0.3">
      <c r="A16" s="11" t="s">
        <v>12</v>
      </c>
      <c r="B16" s="150" t="s">
        <v>4</v>
      </c>
      <c r="C16" s="151"/>
      <c r="D16" s="10" t="s">
        <v>57</v>
      </c>
    </row>
    <row r="17" spans="1:4" ht="26.25" customHeight="1" thickBot="1" x14ac:dyDescent="0.3">
      <c r="A17" s="9">
        <v>1</v>
      </c>
      <c r="B17" s="150">
        <v>2</v>
      </c>
      <c r="C17" s="152"/>
      <c r="D17" s="6">
        <v>3</v>
      </c>
    </row>
    <row r="18" spans="1:4" ht="18" customHeight="1" thickBot="1" x14ac:dyDescent="0.3">
      <c r="A18" s="9"/>
      <c r="B18" s="8"/>
      <c r="C18" s="7"/>
      <c r="D18" s="6"/>
    </row>
    <row r="19" spans="1:4" ht="30" customHeight="1" thickBot="1" x14ac:dyDescent="0.3">
      <c r="A19" s="5">
        <v>1</v>
      </c>
      <c r="B19" s="153" t="s">
        <v>75</v>
      </c>
      <c r="C19" s="154"/>
      <c r="D19" s="86">
        <f>D20+D24+D25+D28</f>
        <v>146</v>
      </c>
    </row>
    <row r="20" spans="1:4" ht="26.25" customHeight="1" x14ac:dyDescent="0.25">
      <c r="A20" s="4" t="s">
        <v>17</v>
      </c>
      <c r="B20" s="135" t="s">
        <v>13</v>
      </c>
      <c r="C20" s="136"/>
      <c r="D20" s="87">
        <f>D21+D22+D23</f>
        <v>146</v>
      </c>
    </row>
    <row r="21" spans="1:4" ht="26.25" customHeight="1" x14ac:dyDescent="0.25">
      <c r="A21" s="3" t="s">
        <v>18</v>
      </c>
      <c r="B21" s="129" t="s">
        <v>5</v>
      </c>
      <c r="C21" s="130"/>
      <c r="D21" s="88">
        <f>D33+D45+D57+D69+D81+D93+D105+D117+D129+D141+D153+D165+D177+D189+D201+D213</f>
        <v>146</v>
      </c>
    </row>
    <row r="22" spans="1:4" ht="26.25" customHeight="1" x14ac:dyDescent="0.25">
      <c r="A22" s="3" t="s">
        <v>19</v>
      </c>
      <c r="B22" s="129" t="s">
        <v>6</v>
      </c>
      <c r="C22" s="130"/>
      <c r="D22" s="88">
        <v>0</v>
      </c>
    </row>
    <row r="23" spans="1:4" ht="26.25" customHeight="1" x14ac:dyDescent="0.25">
      <c r="A23" s="3" t="s">
        <v>20</v>
      </c>
      <c r="B23" s="129" t="s">
        <v>7</v>
      </c>
      <c r="C23" s="130"/>
      <c r="D23" s="88">
        <v>0</v>
      </c>
    </row>
    <row r="24" spans="1:4" ht="26.25" customHeight="1" x14ac:dyDescent="0.25">
      <c r="A24" s="3" t="s">
        <v>21</v>
      </c>
      <c r="B24" s="129" t="s">
        <v>8</v>
      </c>
      <c r="C24" s="130"/>
      <c r="D24" s="89">
        <f>D36+D48</f>
        <v>0</v>
      </c>
    </row>
    <row r="25" spans="1:4" ht="26.25" customHeight="1" x14ac:dyDescent="0.25">
      <c r="A25" s="3" t="s">
        <v>22</v>
      </c>
      <c r="B25" s="129" t="s">
        <v>14</v>
      </c>
      <c r="C25" s="130"/>
      <c r="D25" s="89">
        <f>D26+D27</f>
        <v>0</v>
      </c>
    </row>
    <row r="26" spans="1:4" ht="26.25" customHeight="1" x14ac:dyDescent="0.25">
      <c r="A26" s="3" t="s">
        <v>23</v>
      </c>
      <c r="B26" s="129" t="s">
        <v>9</v>
      </c>
      <c r="C26" s="130"/>
      <c r="D26" s="88">
        <v>0</v>
      </c>
    </row>
    <row r="27" spans="1:4" ht="26.25" customHeight="1" x14ac:dyDescent="0.25">
      <c r="A27" s="3" t="s">
        <v>24</v>
      </c>
      <c r="B27" s="129" t="s">
        <v>5</v>
      </c>
      <c r="C27" s="130"/>
      <c r="D27" s="88">
        <v>0</v>
      </c>
    </row>
    <row r="28" spans="1:4" ht="39" customHeight="1" x14ac:dyDescent="0.25">
      <c r="A28" s="3" t="s">
        <v>25</v>
      </c>
      <c r="B28" s="129" t="s">
        <v>15</v>
      </c>
      <c r="C28" s="130"/>
      <c r="D28" s="89">
        <f>D29+D30</f>
        <v>0</v>
      </c>
    </row>
    <row r="29" spans="1:4" ht="26.25" customHeight="1" x14ac:dyDescent="0.25">
      <c r="A29" s="3" t="s">
        <v>26</v>
      </c>
      <c r="B29" s="129" t="s">
        <v>10</v>
      </c>
      <c r="C29" s="130"/>
      <c r="D29" s="88">
        <f>D41+D53</f>
        <v>0</v>
      </c>
    </row>
    <row r="30" spans="1:4" ht="26.25" customHeight="1" thickBot="1" x14ac:dyDescent="0.3">
      <c r="A30" s="3" t="s">
        <v>27</v>
      </c>
      <c r="B30" s="129" t="s">
        <v>11</v>
      </c>
      <c r="C30" s="130"/>
      <c r="D30" s="88">
        <v>0</v>
      </c>
    </row>
    <row r="31" spans="1:4" ht="58.5" customHeight="1" thickBot="1" x14ac:dyDescent="0.3">
      <c r="A31" s="116">
        <v>1</v>
      </c>
      <c r="B31" s="133" t="s">
        <v>89</v>
      </c>
      <c r="C31" s="134"/>
      <c r="D31" s="117">
        <f>D32+D36+D37+D40</f>
        <v>39</v>
      </c>
    </row>
    <row r="32" spans="1:4" ht="28.5" customHeight="1" x14ac:dyDescent="0.25">
      <c r="A32" s="4" t="s">
        <v>17</v>
      </c>
      <c r="B32" s="135" t="s">
        <v>13</v>
      </c>
      <c r="C32" s="136"/>
      <c r="D32" s="87">
        <f>D33+D34+D35</f>
        <v>39</v>
      </c>
    </row>
    <row r="33" spans="1:9" ht="27.75" customHeight="1" x14ac:dyDescent="0.25">
      <c r="A33" s="3" t="s">
        <v>18</v>
      </c>
      <c r="B33" s="129" t="s">
        <v>5</v>
      </c>
      <c r="C33" s="130"/>
      <c r="D33" s="88">
        <v>39</v>
      </c>
    </row>
    <row r="34" spans="1:9" ht="21.75" customHeight="1" x14ac:dyDescent="0.25">
      <c r="A34" s="3" t="s">
        <v>19</v>
      </c>
      <c r="B34" s="129" t="s">
        <v>6</v>
      </c>
      <c r="C34" s="130"/>
      <c r="D34" s="88">
        <v>0</v>
      </c>
    </row>
    <row r="35" spans="1:9" ht="21" customHeight="1" x14ac:dyDescent="0.25">
      <c r="A35" s="3" t="s">
        <v>20</v>
      </c>
      <c r="B35" s="129" t="s">
        <v>7</v>
      </c>
      <c r="C35" s="130"/>
      <c r="D35" s="88">
        <v>0</v>
      </c>
    </row>
    <row r="36" spans="1:9" ht="24" customHeight="1" x14ac:dyDescent="0.25">
      <c r="A36" s="3" t="s">
        <v>21</v>
      </c>
      <c r="B36" s="129" t="s">
        <v>8</v>
      </c>
      <c r="C36" s="130"/>
      <c r="D36" s="89">
        <v>0</v>
      </c>
    </row>
    <row r="37" spans="1:9" ht="19.5" customHeight="1" x14ac:dyDescent="0.25">
      <c r="A37" s="3" t="s">
        <v>22</v>
      </c>
      <c r="B37" s="129" t="s">
        <v>14</v>
      </c>
      <c r="C37" s="130"/>
      <c r="D37" s="88">
        <f>D38+D39</f>
        <v>0</v>
      </c>
    </row>
    <row r="38" spans="1:9" ht="24" customHeight="1" x14ac:dyDescent="0.25">
      <c r="A38" s="3" t="s">
        <v>23</v>
      </c>
      <c r="B38" s="129" t="s">
        <v>9</v>
      </c>
      <c r="C38" s="130"/>
      <c r="D38" s="88">
        <v>0</v>
      </c>
    </row>
    <row r="39" spans="1:9" ht="21" customHeight="1" x14ac:dyDescent="0.25">
      <c r="A39" s="3" t="s">
        <v>24</v>
      </c>
      <c r="B39" s="129" t="s">
        <v>5</v>
      </c>
      <c r="C39" s="130"/>
      <c r="D39" s="88">
        <v>0</v>
      </c>
    </row>
    <row r="40" spans="1:9" ht="32.25" customHeight="1" x14ac:dyDescent="0.25">
      <c r="A40" s="3" t="s">
        <v>25</v>
      </c>
      <c r="B40" s="129" t="s">
        <v>15</v>
      </c>
      <c r="C40" s="130"/>
      <c r="D40" s="88">
        <f>D41+D42</f>
        <v>0</v>
      </c>
    </row>
    <row r="41" spans="1:9" ht="22.5" customHeight="1" x14ac:dyDescent="0.25">
      <c r="A41" s="3" t="s">
        <v>26</v>
      </c>
      <c r="B41" s="129" t="s">
        <v>10</v>
      </c>
      <c r="C41" s="130"/>
      <c r="D41" s="88">
        <v>0</v>
      </c>
    </row>
    <row r="42" spans="1:9" ht="30" customHeight="1" thickBot="1" x14ac:dyDescent="0.3">
      <c r="A42" s="3" t="s">
        <v>27</v>
      </c>
      <c r="B42" s="129" t="s">
        <v>11</v>
      </c>
      <c r="C42" s="130"/>
      <c r="D42" s="88">
        <v>0</v>
      </c>
    </row>
    <row r="43" spans="1:9" ht="47.25" customHeight="1" thickBot="1" x14ac:dyDescent="0.3">
      <c r="A43" s="116">
        <v>1</v>
      </c>
      <c r="B43" s="133" t="s">
        <v>90</v>
      </c>
      <c r="C43" s="134"/>
      <c r="D43" s="117">
        <f>D44+D48+D49+D52</f>
        <v>10</v>
      </c>
    </row>
    <row r="44" spans="1:9" ht="26.25" customHeight="1" x14ac:dyDescent="0.25">
      <c r="A44" s="4" t="s">
        <v>17</v>
      </c>
      <c r="B44" s="135" t="s">
        <v>13</v>
      </c>
      <c r="C44" s="136"/>
      <c r="D44" s="87">
        <f>D45+D46+D47</f>
        <v>10</v>
      </c>
    </row>
    <row r="45" spans="1:9" ht="23.25" customHeight="1" x14ac:dyDescent="0.25">
      <c r="A45" s="3" t="s">
        <v>18</v>
      </c>
      <c r="B45" s="129" t="s">
        <v>5</v>
      </c>
      <c r="C45" s="130"/>
      <c r="D45" s="88">
        <f>3+3+2+2</f>
        <v>10</v>
      </c>
    </row>
    <row r="46" spans="1:9" ht="26.25" customHeight="1" x14ac:dyDescent="0.25">
      <c r="A46" s="3" t="s">
        <v>19</v>
      </c>
      <c r="B46" s="129" t="s">
        <v>6</v>
      </c>
      <c r="C46" s="130"/>
      <c r="D46" s="88">
        <v>0</v>
      </c>
      <c r="I46" s="1" t="s">
        <v>79</v>
      </c>
    </row>
    <row r="47" spans="1:9" ht="26.25" customHeight="1" x14ac:dyDescent="0.25">
      <c r="A47" s="3" t="s">
        <v>20</v>
      </c>
      <c r="B47" s="129" t="s">
        <v>7</v>
      </c>
      <c r="C47" s="130"/>
      <c r="D47" s="88">
        <v>0</v>
      </c>
    </row>
    <row r="48" spans="1:9" ht="26.25" customHeight="1" x14ac:dyDescent="0.25">
      <c r="A48" s="3" t="s">
        <v>21</v>
      </c>
      <c r="B48" s="129" t="s">
        <v>8</v>
      </c>
      <c r="C48" s="130"/>
      <c r="D48" s="89">
        <v>0</v>
      </c>
    </row>
    <row r="49" spans="1:4" ht="26.25" customHeight="1" x14ac:dyDescent="0.25">
      <c r="A49" s="3" t="s">
        <v>22</v>
      </c>
      <c r="B49" s="129" t="s">
        <v>14</v>
      </c>
      <c r="C49" s="130"/>
      <c r="D49" s="88">
        <f>D50+D51</f>
        <v>0</v>
      </c>
    </row>
    <row r="50" spans="1:4" ht="26.25" customHeight="1" x14ac:dyDescent="0.25">
      <c r="A50" s="3" t="s">
        <v>23</v>
      </c>
      <c r="B50" s="129" t="s">
        <v>9</v>
      </c>
      <c r="C50" s="130"/>
      <c r="D50" s="88">
        <v>0</v>
      </c>
    </row>
    <row r="51" spans="1:4" ht="26.25" customHeight="1" x14ac:dyDescent="0.25">
      <c r="A51" s="3" t="s">
        <v>24</v>
      </c>
      <c r="B51" s="129" t="s">
        <v>5</v>
      </c>
      <c r="C51" s="130"/>
      <c r="D51" s="88">
        <v>0</v>
      </c>
    </row>
    <row r="52" spans="1:4" ht="30.75" customHeight="1" x14ac:dyDescent="0.25">
      <c r="A52" s="3" t="s">
        <v>25</v>
      </c>
      <c r="B52" s="129" t="s">
        <v>15</v>
      </c>
      <c r="C52" s="130"/>
      <c r="D52" s="88">
        <f>D53+D54</f>
        <v>0</v>
      </c>
    </row>
    <row r="53" spans="1:4" ht="26.25" customHeight="1" x14ac:dyDescent="0.25">
      <c r="A53" s="3" t="s">
        <v>26</v>
      </c>
      <c r="B53" s="129" t="s">
        <v>10</v>
      </c>
      <c r="C53" s="130"/>
      <c r="D53" s="88">
        <v>0</v>
      </c>
    </row>
    <row r="54" spans="1:4" ht="26.25" customHeight="1" thickBot="1" x14ac:dyDescent="0.3">
      <c r="A54" s="3" t="s">
        <v>27</v>
      </c>
      <c r="B54" s="129" t="s">
        <v>11</v>
      </c>
      <c r="C54" s="130"/>
      <c r="D54" s="88">
        <v>0</v>
      </c>
    </row>
    <row r="55" spans="1:4" s="2" customFormat="1" ht="100.5" customHeight="1" thickBot="1" x14ac:dyDescent="0.35">
      <c r="A55" s="116">
        <v>1</v>
      </c>
      <c r="B55" s="133" t="s">
        <v>205</v>
      </c>
      <c r="C55" s="134"/>
      <c r="D55" s="117">
        <f>D56+D60+D61+D64</f>
        <v>5</v>
      </c>
    </row>
    <row r="56" spans="1:4" s="2" customFormat="1" ht="28.5" customHeight="1" x14ac:dyDescent="0.3">
      <c r="A56" s="4" t="s">
        <v>17</v>
      </c>
      <c r="B56" s="135" t="s">
        <v>13</v>
      </c>
      <c r="C56" s="136"/>
      <c r="D56" s="87">
        <f>D57+D58+D59</f>
        <v>5</v>
      </c>
    </row>
    <row r="57" spans="1:4" s="2" customFormat="1" ht="30" customHeight="1" x14ac:dyDescent="0.3">
      <c r="A57" s="3" t="s">
        <v>18</v>
      </c>
      <c r="B57" s="129" t="s">
        <v>5</v>
      </c>
      <c r="C57" s="130"/>
      <c r="D57" s="88">
        <v>5</v>
      </c>
    </row>
    <row r="58" spans="1:4" s="2" customFormat="1" ht="21.75" customHeight="1" x14ac:dyDescent="0.3">
      <c r="A58" s="3" t="s">
        <v>19</v>
      </c>
      <c r="B58" s="129" t="s">
        <v>6</v>
      </c>
      <c r="C58" s="130"/>
      <c r="D58" s="88">
        <v>0</v>
      </c>
    </row>
    <row r="59" spans="1:4" s="2" customFormat="1" ht="21" customHeight="1" x14ac:dyDescent="0.3">
      <c r="A59" s="3" t="s">
        <v>20</v>
      </c>
      <c r="B59" s="129" t="s">
        <v>7</v>
      </c>
      <c r="C59" s="130"/>
      <c r="D59" s="88">
        <v>0</v>
      </c>
    </row>
    <row r="60" spans="1:4" s="2" customFormat="1" ht="22.5" customHeight="1" x14ac:dyDescent="0.3">
      <c r="A60" s="3" t="s">
        <v>21</v>
      </c>
      <c r="B60" s="129" t="s">
        <v>8</v>
      </c>
      <c r="C60" s="130"/>
      <c r="D60" s="89">
        <v>0</v>
      </c>
    </row>
    <row r="61" spans="1:4" s="2" customFormat="1" ht="26.25" customHeight="1" x14ac:dyDescent="0.3">
      <c r="A61" s="3" t="s">
        <v>22</v>
      </c>
      <c r="B61" s="129" t="s">
        <v>14</v>
      </c>
      <c r="C61" s="130"/>
      <c r="D61" s="89">
        <f>D62+D63</f>
        <v>0</v>
      </c>
    </row>
    <row r="62" spans="1:4" s="2" customFormat="1" ht="24.75" customHeight="1" x14ac:dyDescent="0.3">
      <c r="A62" s="3" t="s">
        <v>23</v>
      </c>
      <c r="B62" s="129" t="s">
        <v>9</v>
      </c>
      <c r="C62" s="130"/>
      <c r="D62" s="88">
        <v>0</v>
      </c>
    </row>
    <row r="63" spans="1:4" s="2" customFormat="1" ht="28.5" customHeight="1" x14ac:dyDescent="0.3">
      <c r="A63" s="3" t="s">
        <v>24</v>
      </c>
      <c r="B63" s="129" t="s">
        <v>5</v>
      </c>
      <c r="C63" s="130"/>
      <c r="D63" s="88">
        <v>0</v>
      </c>
    </row>
    <row r="64" spans="1:4" s="2" customFormat="1" ht="33" customHeight="1" x14ac:dyDescent="0.3">
      <c r="A64" s="3" t="s">
        <v>25</v>
      </c>
      <c r="B64" s="129" t="s">
        <v>15</v>
      </c>
      <c r="C64" s="130"/>
      <c r="D64" s="89">
        <f>D65+D66</f>
        <v>0</v>
      </c>
    </row>
    <row r="65" spans="1:4" s="2" customFormat="1" ht="30" customHeight="1" x14ac:dyDescent="0.3">
      <c r="A65" s="3" t="s">
        <v>26</v>
      </c>
      <c r="B65" s="129" t="s">
        <v>10</v>
      </c>
      <c r="C65" s="130"/>
      <c r="D65" s="88">
        <v>0</v>
      </c>
    </row>
    <row r="66" spans="1:4" s="2" customFormat="1" ht="30" customHeight="1" thickBot="1" x14ac:dyDescent="0.35">
      <c r="A66" s="118" t="s">
        <v>27</v>
      </c>
      <c r="B66" s="131" t="s">
        <v>11</v>
      </c>
      <c r="C66" s="132"/>
      <c r="D66" s="119">
        <v>0</v>
      </c>
    </row>
    <row r="67" spans="1:4" s="2" customFormat="1" ht="57.75" customHeight="1" thickBot="1" x14ac:dyDescent="0.35">
      <c r="A67" s="116">
        <v>1</v>
      </c>
      <c r="B67" s="133" t="s">
        <v>91</v>
      </c>
      <c r="C67" s="134"/>
      <c r="D67" s="117">
        <f>D68+D72+D73+D76</f>
        <v>63</v>
      </c>
    </row>
    <row r="68" spans="1:4" s="2" customFormat="1" ht="28.5" customHeight="1" x14ac:dyDescent="0.3">
      <c r="A68" s="4" t="s">
        <v>17</v>
      </c>
      <c r="B68" s="135" t="s">
        <v>13</v>
      </c>
      <c r="C68" s="136"/>
      <c r="D68" s="87">
        <f>D69+D70+D71</f>
        <v>63</v>
      </c>
    </row>
    <row r="69" spans="1:4" s="2" customFormat="1" ht="30" customHeight="1" x14ac:dyDescent="0.3">
      <c r="A69" s="3" t="s">
        <v>18</v>
      </c>
      <c r="B69" s="129" t="s">
        <v>5</v>
      </c>
      <c r="C69" s="130"/>
      <c r="D69" s="88">
        <v>63</v>
      </c>
    </row>
    <row r="70" spans="1:4" s="2" customFormat="1" ht="21.75" customHeight="1" x14ac:dyDescent="0.3">
      <c r="A70" s="3" t="s">
        <v>19</v>
      </c>
      <c r="B70" s="129" t="s">
        <v>6</v>
      </c>
      <c r="C70" s="130"/>
      <c r="D70" s="88">
        <v>0</v>
      </c>
    </row>
    <row r="71" spans="1:4" s="2" customFormat="1" ht="21" customHeight="1" x14ac:dyDescent="0.3">
      <c r="A71" s="3" t="s">
        <v>20</v>
      </c>
      <c r="B71" s="129" t="s">
        <v>7</v>
      </c>
      <c r="C71" s="130"/>
      <c r="D71" s="88">
        <v>0</v>
      </c>
    </row>
    <row r="72" spans="1:4" s="2" customFormat="1" ht="22.5" customHeight="1" x14ac:dyDescent="0.3">
      <c r="A72" s="3" t="s">
        <v>21</v>
      </c>
      <c r="B72" s="129" t="s">
        <v>8</v>
      </c>
      <c r="C72" s="130"/>
      <c r="D72" s="89">
        <v>0</v>
      </c>
    </row>
    <row r="73" spans="1:4" s="2" customFormat="1" ht="26.25" customHeight="1" x14ac:dyDescent="0.3">
      <c r="A73" s="3" t="s">
        <v>22</v>
      </c>
      <c r="B73" s="129" t="s">
        <v>14</v>
      </c>
      <c r="C73" s="130"/>
      <c r="D73" s="89">
        <f>D74+D75</f>
        <v>0</v>
      </c>
    </row>
    <row r="74" spans="1:4" s="2" customFormat="1" ht="24.75" customHeight="1" x14ac:dyDescent="0.3">
      <c r="A74" s="3" t="s">
        <v>23</v>
      </c>
      <c r="B74" s="129" t="s">
        <v>9</v>
      </c>
      <c r="C74" s="130"/>
      <c r="D74" s="88">
        <v>0</v>
      </c>
    </row>
    <row r="75" spans="1:4" s="2" customFormat="1" ht="28.5" customHeight="1" x14ac:dyDescent="0.3">
      <c r="A75" s="3" t="s">
        <v>24</v>
      </c>
      <c r="B75" s="129" t="s">
        <v>5</v>
      </c>
      <c r="C75" s="130"/>
      <c r="D75" s="88">
        <v>0</v>
      </c>
    </row>
    <row r="76" spans="1:4" s="2" customFormat="1" ht="33" customHeight="1" x14ac:dyDescent="0.3">
      <c r="A76" s="3" t="s">
        <v>25</v>
      </c>
      <c r="B76" s="129" t="s">
        <v>15</v>
      </c>
      <c r="C76" s="130"/>
      <c r="D76" s="89">
        <f>D77+D78</f>
        <v>0</v>
      </c>
    </row>
    <row r="77" spans="1:4" s="2" customFormat="1" ht="30" customHeight="1" x14ac:dyDescent="0.3">
      <c r="A77" s="3" t="s">
        <v>26</v>
      </c>
      <c r="B77" s="129" t="s">
        <v>10</v>
      </c>
      <c r="C77" s="130"/>
      <c r="D77" s="88">
        <v>0</v>
      </c>
    </row>
    <row r="78" spans="1:4" s="2" customFormat="1" ht="30" customHeight="1" thickBot="1" x14ac:dyDescent="0.35">
      <c r="A78" s="118" t="s">
        <v>27</v>
      </c>
      <c r="B78" s="131" t="s">
        <v>11</v>
      </c>
      <c r="C78" s="132"/>
      <c r="D78" s="119">
        <v>0</v>
      </c>
    </row>
    <row r="79" spans="1:4" s="2" customFormat="1" ht="57.75" customHeight="1" thickBot="1" x14ac:dyDescent="0.35">
      <c r="A79" s="116">
        <v>1</v>
      </c>
      <c r="B79" s="133" t="s">
        <v>92</v>
      </c>
      <c r="C79" s="134"/>
      <c r="D79" s="117">
        <f>D80+D84+D85+D88</f>
        <v>6</v>
      </c>
    </row>
    <row r="80" spans="1:4" s="2" customFormat="1" ht="28.5" customHeight="1" x14ac:dyDescent="0.3">
      <c r="A80" s="4" t="s">
        <v>17</v>
      </c>
      <c r="B80" s="135" t="s">
        <v>13</v>
      </c>
      <c r="C80" s="136"/>
      <c r="D80" s="87">
        <f>D81+D82+D83</f>
        <v>6</v>
      </c>
    </row>
    <row r="81" spans="1:4" s="2" customFormat="1" ht="30" customHeight="1" x14ac:dyDescent="0.3">
      <c r="A81" s="3" t="s">
        <v>18</v>
      </c>
      <c r="B81" s="129" t="s">
        <v>5</v>
      </c>
      <c r="C81" s="130"/>
      <c r="D81" s="88">
        <v>6</v>
      </c>
    </row>
    <row r="82" spans="1:4" s="2" customFormat="1" ht="21.75" customHeight="1" x14ac:dyDescent="0.3">
      <c r="A82" s="3" t="s">
        <v>19</v>
      </c>
      <c r="B82" s="129" t="s">
        <v>6</v>
      </c>
      <c r="C82" s="130"/>
      <c r="D82" s="88">
        <v>0</v>
      </c>
    </row>
    <row r="83" spans="1:4" s="2" customFormat="1" ht="21" customHeight="1" x14ac:dyDescent="0.3">
      <c r="A83" s="3" t="s">
        <v>20</v>
      </c>
      <c r="B83" s="129" t="s">
        <v>7</v>
      </c>
      <c r="C83" s="130"/>
      <c r="D83" s="88">
        <v>0</v>
      </c>
    </row>
    <row r="84" spans="1:4" s="2" customFormat="1" ht="22.5" customHeight="1" x14ac:dyDescent="0.3">
      <c r="A84" s="3" t="s">
        <v>21</v>
      </c>
      <c r="B84" s="129" t="s">
        <v>8</v>
      </c>
      <c r="C84" s="130"/>
      <c r="D84" s="89">
        <v>0</v>
      </c>
    </row>
    <row r="85" spans="1:4" s="2" customFormat="1" ht="26.25" customHeight="1" x14ac:dyDescent="0.3">
      <c r="A85" s="3" t="s">
        <v>22</v>
      </c>
      <c r="B85" s="129" t="s">
        <v>14</v>
      </c>
      <c r="C85" s="130"/>
      <c r="D85" s="89">
        <f>D86+D87</f>
        <v>0</v>
      </c>
    </row>
    <row r="86" spans="1:4" s="2" customFormat="1" ht="24.75" customHeight="1" x14ac:dyDescent="0.3">
      <c r="A86" s="3" t="s">
        <v>23</v>
      </c>
      <c r="B86" s="129" t="s">
        <v>9</v>
      </c>
      <c r="C86" s="130"/>
      <c r="D86" s="88">
        <v>0</v>
      </c>
    </row>
    <row r="87" spans="1:4" s="2" customFormat="1" ht="28.5" customHeight="1" x14ac:dyDescent="0.3">
      <c r="A87" s="3" t="s">
        <v>24</v>
      </c>
      <c r="B87" s="129" t="s">
        <v>5</v>
      </c>
      <c r="C87" s="130"/>
      <c r="D87" s="88">
        <v>0</v>
      </c>
    </row>
    <row r="88" spans="1:4" s="2" customFormat="1" ht="33" customHeight="1" x14ac:dyDescent="0.3">
      <c r="A88" s="3" t="s">
        <v>25</v>
      </c>
      <c r="B88" s="129" t="s">
        <v>15</v>
      </c>
      <c r="C88" s="130"/>
      <c r="D88" s="89">
        <f>D89+D90</f>
        <v>0</v>
      </c>
    </row>
    <row r="89" spans="1:4" s="2" customFormat="1" ht="30" customHeight="1" x14ac:dyDescent="0.3">
      <c r="A89" s="3" t="s">
        <v>26</v>
      </c>
      <c r="B89" s="129" t="s">
        <v>10</v>
      </c>
      <c r="C89" s="130"/>
      <c r="D89" s="88">
        <v>0</v>
      </c>
    </row>
    <row r="90" spans="1:4" s="2" customFormat="1" ht="30" customHeight="1" thickBot="1" x14ac:dyDescent="0.35">
      <c r="A90" s="118" t="s">
        <v>27</v>
      </c>
      <c r="B90" s="131" t="s">
        <v>11</v>
      </c>
      <c r="C90" s="132"/>
      <c r="D90" s="119">
        <v>0</v>
      </c>
    </row>
    <row r="91" spans="1:4" s="2" customFormat="1" ht="30.75" customHeight="1" thickBot="1" x14ac:dyDescent="0.35">
      <c r="A91" s="116">
        <v>1</v>
      </c>
      <c r="B91" s="133" t="s">
        <v>93</v>
      </c>
      <c r="C91" s="134"/>
      <c r="D91" s="117">
        <f>D92+D96+D97+D100</f>
        <v>3</v>
      </c>
    </row>
    <row r="92" spans="1:4" s="2" customFormat="1" ht="28.5" customHeight="1" x14ac:dyDescent="0.3">
      <c r="A92" s="4" t="s">
        <v>17</v>
      </c>
      <c r="B92" s="135" t="s">
        <v>13</v>
      </c>
      <c r="C92" s="136"/>
      <c r="D92" s="87">
        <f>D93+D94+D95</f>
        <v>3</v>
      </c>
    </row>
    <row r="93" spans="1:4" s="2" customFormat="1" ht="30" customHeight="1" x14ac:dyDescent="0.3">
      <c r="A93" s="3" t="s">
        <v>18</v>
      </c>
      <c r="B93" s="129" t="s">
        <v>5</v>
      </c>
      <c r="C93" s="130"/>
      <c r="D93" s="88">
        <v>3</v>
      </c>
    </row>
    <row r="94" spans="1:4" s="2" customFormat="1" ht="21.75" customHeight="1" x14ac:dyDescent="0.3">
      <c r="A94" s="3" t="s">
        <v>19</v>
      </c>
      <c r="B94" s="129" t="s">
        <v>6</v>
      </c>
      <c r="C94" s="130"/>
      <c r="D94" s="88">
        <v>0</v>
      </c>
    </row>
    <row r="95" spans="1:4" s="2" customFormat="1" ht="21" customHeight="1" x14ac:dyDescent="0.3">
      <c r="A95" s="3" t="s">
        <v>20</v>
      </c>
      <c r="B95" s="129" t="s">
        <v>7</v>
      </c>
      <c r="C95" s="130"/>
      <c r="D95" s="88">
        <v>0</v>
      </c>
    </row>
    <row r="96" spans="1:4" s="2" customFormat="1" ht="22.5" customHeight="1" x14ac:dyDescent="0.3">
      <c r="A96" s="3" t="s">
        <v>21</v>
      </c>
      <c r="B96" s="129" t="s">
        <v>8</v>
      </c>
      <c r="C96" s="130"/>
      <c r="D96" s="89">
        <v>0</v>
      </c>
    </row>
    <row r="97" spans="1:4" s="2" customFormat="1" ht="26.25" customHeight="1" x14ac:dyDescent="0.3">
      <c r="A97" s="3" t="s">
        <v>22</v>
      </c>
      <c r="B97" s="129" t="s">
        <v>14</v>
      </c>
      <c r="C97" s="130"/>
      <c r="D97" s="89">
        <f>D98+D99</f>
        <v>0</v>
      </c>
    </row>
    <row r="98" spans="1:4" s="2" customFormat="1" ht="24.75" customHeight="1" x14ac:dyDescent="0.3">
      <c r="A98" s="3" t="s">
        <v>23</v>
      </c>
      <c r="B98" s="129" t="s">
        <v>9</v>
      </c>
      <c r="C98" s="130"/>
      <c r="D98" s="88">
        <v>0</v>
      </c>
    </row>
    <row r="99" spans="1:4" s="2" customFormat="1" ht="28.5" customHeight="1" x14ac:dyDescent="0.3">
      <c r="A99" s="3" t="s">
        <v>24</v>
      </c>
      <c r="B99" s="129" t="s">
        <v>5</v>
      </c>
      <c r="C99" s="130"/>
      <c r="D99" s="88">
        <v>0</v>
      </c>
    </row>
    <row r="100" spans="1:4" s="2" customFormat="1" ht="33" customHeight="1" x14ac:dyDescent="0.3">
      <c r="A100" s="3" t="s">
        <v>25</v>
      </c>
      <c r="B100" s="129" t="s">
        <v>15</v>
      </c>
      <c r="C100" s="130"/>
      <c r="D100" s="89">
        <f>D101+D102</f>
        <v>0</v>
      </c>
    </row>
    <row r="101" spans="1:4" s="2" customFormat="1" ht="30" customHeight="1" x14ac:dyDescent="0.3">
      <c r="A101" s="3" t="s">
        <v>26</v>
      </c>
      <c r="B101" s="129" t="s">
        <v>10</v>
      </c>
      <c r="C101" s="130"/>
      <c r="D101" s="88">
        <v>0</v>
      </c>
    </row>
    <row r="102" spans="1:4" s="2" customFormat="1" ht="30" customHeight="1" thickBot="1" x14ac:dyDescent="0.35">
      <c r="A102" s="118" t="s">
        <v>27</v>
      </c>
      <c r="B102" s="131" t="s">
        <v>11</v>
      </c>
      <c r="C102" s="132"/>
      <c r="D102" s="119">
        <v>0</v>
      </c>
    </row>
    <row r="103" spans="1:4" s="2" customFormat="1" ht="59.25" customHeight="1" thickBot="1" x14ac:dyDescent="0.35">
      <c r="A103" s="116">
        <v>1</v>
      </c>
      <c r="B103" s="133" t="s">
        <v>94</v>
      </c>
      <c r="C103" s="134"/>
      <c r="D103" s="117">
        <f>D104+D108+D109+D112</f>
        <v>1</v>
      </c>
    </row>
    <row r="104" spans="1:4" s="2" customFormat="1" ht="28.5" customHeight="1" x14ac:dyDescent="0.3">
      <c r="A104" s="4" t="s">
        <v>17</v>
      </c>
      <c r="B104" s="135" t="s">
        <v>13</v>
      </c>
      <c r="C104" s="136"/>
      <c r="D104" s="87">
        <f>D105+D106+D107</f>
        <v>1</v>
      </c>
    </row>
    <row r="105" spans="1:4" s="2" customFormat="1" ht="30" customHeight="1" x14ac:dyDescent="0.3">
      <c r="A105" s="3" t="s">
        <v>18</v>
      </c>
      <c r="B105" s="129" t="s">
        <v>5</v>
      </c>
      <c r="C105" s="130"/>
      <c r="D105" s="88">
        <v>1</v>
      </c>
    </row>
    <row r="106" spans="1:4" s="2" customFormat="1" ht="21.75" customHeight="1" x14ac:dyDescent="0.3">
      <c r="A106" s="3" t="s">
        <v>19</v>
      </c>
      <c r="B106" s="129" t="s">
        <v>6</v>
      </c>
      <c r="C106" s="130"/>
      <c r="D106" s="88">
        <v>0</v>
      </c>
    </row>
    <row r="107" spans="1:4" s="2" customFormat="1" ht="21" customHeight="1" x14ac:dyDescent="0.3">
      <c r="A107" s="3" t="s">
        <v>20</v>
      </c>
      <c r="B107" s="129" t="s">
        <v>7</v>
      </c>
      <c r="C107" s="130"/>
      <c r="D107" s="88">
        <v>0</v>
      </c>
    </row>
    <row r="108" spans="1:4" s="2" customFormat="1" ht="22.5" customHeight="1" x14ac:dyDescent="0.3">
      <c r="A108" s="3" t="s">
        <v>21</v>
      </c>
      <c r="B108" s="129" t="s">
        <v>8</v>
      </c>
      <c r="C108" s="130"/>
      <c r="D108" s="89">
        <v>0</v>
      </c>
    </row>
    <row r="109" spans="1:4" s="2" customFormat="1" ht="26.25" customHeight="1" x14ac:dyDescent="0.3">
      <c r="A109" s="3" t="s">
        <v>22</v>
      </c>
      <c r="B109" s="129" t="s">
        <v>14</v>
      </c>
      <c r="C109" s="130"/>
      <c r="D109" s="89">
        <f>D110+D111</f>
        <v>0</v>
      </c>
    </row>
    <row r="110" spans="1:4" s="2" customFormat="1" ht="24.75" customHeight="1" x14ac:dyDescent="0.3">
      <c r="A110" s="3" t="s">
        <v>23</v>
      </c>
      <c r="B110" s="129" t="s">
        <v>9</v>
      </c>
      <c r="C110" s="130"/>
      <c r="D110" s="88">
        <v>0</v>
      </c>
    </row>
    <row r="111" spans="1:4" s="2" customFormat="1" ht="28.5" customHeight="1" x14ac:dyDescent="0.3">
      <c r="A111" s="3" t="s">
        <v>24</v>
      </c>
      <c r="B111" s="129" t="s">
        <v>5</v>
      </c>
      <c r="C111" s="130"/>
      <c r="D111" s="88">
        <v>0</v>
      </c>
    </row>
    <row r="112" spans="1:4" s="2" customFormat="1" ht="33" customHeight="1" x14ac:dyDescent="0.3">
      <c r="A112" s="3" t="s">
        <v>25</v>
      </c>
      <c r="B112" s="129" t="s">
        <v>15</v>
      </c>
      <c r="C112" s="130"/>
      <c r="D112" s="89">
        <f>D113+D114</f>
        <v>0</v>
      </c>
    </row>
    <row r="113" spans="1:4" s="2" customFormat="1" ht="30" customHeight="1" x14ac:dyDescent="0.3">
      <c r="A113" s="3" t="s">
        <v>26</v>
      </c>
      <c r="B113" s="129" t="s">
        <v>10</v>
      </c>
      <c r="C113" s="130"/>
      <c r="D113" s="88">
        <v>0</v>
      </c>
    </row>
    <row r="114" spans="1:4" s="2" customFormat="1" ht="30" customHeight="1" thickBot="1" x14ac:dyDescent="0.35">
      <c r="A114" s="118" t="s">
        <v>27</v>
      </c>
      <c r="B114" s="131" t="s">
        <v>11</v>
      </c>
      <c r="C114" s="132"/>
      <c r="D114" s="119">
        <v>0</v>
      </c>
    </row>
    <row r="115" spans="1:4" s="2" customFormat="1" ht="59.25" customHeight="1" thickBot="1" x14ac:dyDescent="0.35">
      <c r="A115" s="116">
        <v>1</v>
      </c>
      <c r="B115" s="133" t="s">
        <v>95</v>
      </c>
      <c r="C115" s="134"/>
      <c r="D115" s="117">
        <f>D116+D120+D121+D124</f>
        <v>4</v>
      </c>
    </row>
    <row r="116" spans="1:4" s="2" customFormat="1" ht="28.5" customHeight="1" x14ac:dyDescent="0.3">
      <c r="A116" s="4" t="s">
        <v>17</v>
      </c>
      <c r="B116" s="135" t="s">
        <v>13</v>
      </c>
      <c r="C116" s="136"/>
      <c r="D116" s="87">
        <f>D117+D118+D119</f>
        <v>4</v>
      </c>
    </row>
    <row r="117" spans="1:4" s="2" customFormat="1" ht="30" customHeight="1" x14ac:dyDescent="0.3">
      <c r="A117" s="3" t="s">
        <v>18</v>
      </c>
      <c r="B117" s="129" t="s">
        <v>5</v>
      </c>
      <c r="C117" s="130"/>
      <c r="D117" s="88">
        <v>4</v>
      </c>
    </row>
    <row r="118" spans="1:4" s="2" customFormat="1" ht="21.75" customHeight="1" x14ac:dyDescent="0.3">
      <c r="A118" s="3" t="s">
        <v>19</v>
      </c>
      <c r="B118" s="129" t="s">
        <v>6</v>
      </c>
      <c r="C118" s="130"/>
      <c r="D118" s="88">
        <v>0</v>
      </c>
    </row>
    <row r="119" spans="1:4" s="2" customFormat="1" ht="21" customHeight="1" x14ac:dyDescent="0.3">
      <c r="A119" s="3" t="s">
        <v>20</v>
      </c>
      <c r="B119" s="129" t="s">
        <v>7</v>
      </c>
      <c r="C119" s="130"/>
      <c r="D119" s="88">
        <v>0</v>
      </c>
    </row>
    <row r="120" spans="1:4" s="2" customFormat="1" ht="22.5" customHeight="1" x14ac:dyDescent="0.3">
      <c r="A120" s="3" t="s">
        <v>21</v>
      </c>
      <c r="B120" s="129" t="s">
        <v>8</v>
      </c>
      <c r="C120" s="130"/>
      <c r="D120" s="89">
        <v>0</v>
      </c>
    </row>
    <row r="121" spans="1:4" s="2" customFormat="1" ht="26.25" customHeight="1" x14ac:dyDescent="0.3">
      <c r="A121" s="3" t="s">
        <v>22</v>
      </c>
      <c r="B121" s="129" t="s">
        <v>14</v>
      </c>
      <c r="C121" s="130"/>
      <c r="D121" s="89">
        <f>D122+D123</f>
        <v>0</v>
      </c>
    </row>
    <row r="122" spans="1:4" s="2" customFormat="1" ht="24.75" customHeight="1" x14ac:dyDescent="0.3">
      <c r="A122" s="3" t="s">
        <v>23</v>
      </c>
      <c r="B122" s="129" t="s">
        <v>9</v>
      </c>
      <c r="C122" s="130"/>
      <c r="D122" s="88">
        <v>0</v>
      </c>
    </row>
    <row r="123" spans="1:4" s="2" customFormat="1" ht="28.5" customHeight="1" x14ac:dyDescent="0.3">
      <c r="A123" s="3" t="s">
        <v>24</v>
      </c>
      <c r="B123" s="129" t="s">
        <v>5</v>
      </c>
      <c r="C123" s="130"/>
      <c r="D123" s="88">
        <v>0</v>
      </c>
    </row>
    <row r="124" spans="1:4" s="2" customFormat="1" ht="33" customHeight="1" x14ac:dyDescent="0.3">
      <c r="A124" s="3" t="s">
        <v>25</v>
      </c>
      <c r="B124" s="129" t="s">
        <v>15</v>
      </c>
      <c r="C124" s="130"/>
      <c r="D124" s="89">
        <f>D125+D126</f>
        <v>0</v>
      </c>
    </row>
    <row r="125" spans="1:4" s="2" customFormat="1" ht="30" customHeight="1" x14ac:dyDescent="0.3">
      <c r="A125" s="3" t="s">
        <v>26</v>
      </c>
      <c r="B125" s="129" t="s">
        <v>10</v>
      </c>
      <c r="C125" s="130"/>
      <c r="D125" s="88">
        <v>0</v>
      </c>
    </row>
    <row r="126" spans="1:4" s="2" customFormat="1" ht="30" customHeight="1" thickBot="1" x14ac:dyDescent="0.35">
      <c r="A126" s="118" t="s">
        <v>27</v>
      </c>
      <c r="B126" s="131" t="s">
        <v>11</v>
      </c>
      <c r="C126" s="132"/>
      <c r="D126" s="119">
        <v>0</v>
      </c>
    </row>
    <row r="127" spans="1:4" s="2" customFormat="1" ht="42.75" customHeight="1" thickBot="1" x14ac:dyDescent="0.35">
      <c r="A127" s="116">
        <v>1</v>
      </c>
      <c r="B127" s="133" t="s">
        <v>96</v>
      </c>
      <c r="C127" s="134"/>
      <c r="D127" s="117">
        <f>D128+D132+D133+D136</f>
        <v>2</v>
      </c>
    </row>
    <row r="128" spans="1:4" s="2" customFormat="1" ht="28.5" customHeight="1" x14ac:dyDescent="0.3">
      <c r="A128" s="4" t="s">
        <v>17</v>
      </c>
      <c r="B128" s="135" t="s">
        <v>13</v>
      </c>
      <c r="C128" s="136"/>
      <c r="D128" s="87">
        <f>D129+D130+D131</f>
        <v>2</v>
      </c>
    </row>
    <row r="129" spans="1:4" s="2" customFormat="1" ht="30" customHeight="1" x14ac:dyDescent="0.3">
      <c r="A129" s="3" t="s">
        <v>18</v>
      </c>
      <c r="B129" s="129" t="s">
        <v>5</v>
      </c>
      <c r="C129" s="130"/>
      <c r="D129" s="88">
        <v>2</v>
      </c>
    </row>
    <row r="130" spans="1:4" s="2" customFormat="1" ht="21.75" customHeight="1" x14ac:dyDescent="0.3">
      <c r="A130" s="3" t="s">
        <v>19</v>
      </c>
      <c r="B130" s="129" t="s">
        <v>6</v>
      </c>
      <c r="C130" s="130"/>
      <c r="D130" s="88">
        <v>0</v>
      </c>
    </row>
    <row r="131" spans="1:4" s="2" customFormat="1" ht="21" customHeight="1" x14ac:dyDescent="0.3">
      <c r="A131" s="3" t="s">
        <v>20</v>
      </c>
      <c r="B131" s="129" t="s">
        <v>7</v>
      </c>
      <c r="C131" s="130"/>
      <c r="D131" s="88">
        <v>0</v>
      </c>
    </row>
    <row r="132" spans="1:4" s="2" customFormat="1" ht="22.5" customHeight="1" x14ac:dyDescent="0.3">
      <c r="A132" s="3" t="s">
        <v>21</v>
      </c>
      <c r="B132" s="129" t="s">
        <v>8</v>
      </c>
      <c r="C132" s="130"/>
      <c r="D132" s="89">
        <v>0</v>
      </c>
    </row>
    <row r="133" spans="1:4" s="2" customFormat="1" ht="26.25" customHeight="1" x14ac:dyDescent="0.3">
      <c r="A133" s="3" t="s">
        <v>22</v>
      </c>
      <c r="B133" s="129" t="s">
        <v>14</v>
      </c>
      <c r="C133" s="130"/>
      <c r="D133" s="89">
        <f>D134+D135</f>
        <v>0</v>
      </c>
    </row>
    <row r="134" spans="1:4" s="2" customFormat="1" ht="24.75" customHeight="1" x14ac:dyDescent="0.3">
      <c r="A134" s="3" t="s">
        <v>23</v>
      </c>
      <c r="B134" s="129" t="s">
        <v>9</v>
      </c>
      <c r="C134" s="130"/>
      <c r="D134" s="88">
        <v>0</v>
      </c>
    </row>
    <row r="135" spans="1:4" s="2" customFormat="1" ht="28.5" customHeight="1" x14ac:dyDescent="0.3">
      <c r="A135" s="3" t="s">
        <v>24</v>
      </c>
      <c r="B135" s="129" t="s">
        <v>5</v>
      </c>
      <c r="C135" s="130"/>
      <c r="D135" s="88">
        <v>0</v>
      </c>
    </row>
    <row r="136" spans="1:4" s="2" customFormat="1" ht="33" customHeight="1" x14ac:dyDescent="0.3">
      <c r="A136" s="3" t="s">
        <v>25</v>
      </c>
      <c r="B136" s="129" t="s">
        <v>15</v>
      </c>
      <c r="C136" s="130"/>
      <c r="D136" s="89">
        <f>D137+D138</f>
        <v>0</v>
      </c>
    </row>
    <row r="137" spans="1:4" s="2" customFormat="1" ht="30" customHeight="1" x14ac:dyDescent="0.3">
      <c r="A137" s="3" t="s">
        <v>26</v>
      </c>
      <c r="B137" s="129" t="s">
        <v>10</v>
      </c>
      <c r="C137" s="130"/>
      <c r="D137" s="88">
        <v>0</v>
      </c>
    </row>
    <row r="138" spans="1:4" s="2" customFormat="1" ht="30" customHeight="1" thickBot="1" x14ac:dyDescent="0.35">
      <c r="A138" s="118" t="s">
        <v>27</v>
      </c>
      <c r="B138" s="131" t="s">
        <v>11</v>
      </c>
      <c r="C138" s="132"/>
      <c r="D138" s="119">
        <v>0</v>
      </c>
    </row>
    <row r="139" spans="1:4" s="2" customFormat="1" ht="42.75" hidden="1" customHeight="1" thickBot="1" x14ac:dyDescent="0.35">
      <c r="A139" s="116">
        <v>1</v>
      </c>
      <c r="B139" s="133" t="s">
        <v>97</v>
      </c>
      <c r="C139" s="134"/>
      <c r="D139" s="117">
        <f>D140+D144+D145+D148</f>
        <v>0</v>
      </c>
    </row>
    <row r="140" spans="1:4" s="2" customFormat="1" ht="28.5" hidden="1" customHeight="1" x14ac:dyDescent="0.3">
      <c r="A140" s="4" t="s">
        <v>17</v>
      </c>
      <c r="B140" s="135" t="s">
        <v>13</v>
      </c>
      <c r="C140" s="136"/>
      <c r="D140" s="87">
        <f>D141+D142+D143</f>
        <v>0</v>
      </c>
    </row>
    <row r="141" spans="1:4" s="2" customFormat="1" ht="30" hidden="1" customHeight="1" x14ac:dyDescent="0.3">
      <c r="A141" s="3" t="s">
        <v>18</v>
      </c>
      <c r="B141" s="129" t="s">
        <v>5</v>
      </c>
      <c r="C141" s="130"/>
      <c r="D141" s="88">
        <v>0</v>
      </c>
    </row>
    <row r="142" spans="1:4" s="2" customFormat="1" ht="21.75" hidden="1" customHeight="1" x14ac:dyDescent="0.3">
      <c r="A142" s="3" t="s">
        <v>19</v>
      </c>
      <c r="B142" s="129" t="s">
        <v>6</v>
      </c>
      <c r="C142" s="130"/>
      <c r="D142" s="88">
        <v>0</v>
      </c>
    </row>
    <row r="143" spans="1:4" s="2" customFormat="1" ht="21" hidden="1" customHeight="1" x14ac:dyDescent="0.3">
      <c r="A143" s="3" t="s">
        <v>20</v>
      </c>
      <c r="B143" s="129" t="s">
        <v>7</v>
      </c>
      <c r="C143" s="130"/>
      <c r="D143" s="88">
        <v>0</v>
      </c>
    </row>
    <row r="144" spans="1:4" s="2" customFormat="1" ht="22.5" hidden="1" customHeight="1" x14ac:dyDescent="0.3">
      <c r="A144" s="3" t="s">
        <v>21</v>
      </c>
      <c r="B144" s="129" t="s">
        <v>8</v>
      </c>
      <c r="C144" s="130"/>
      <c r="D144" s="89">
        <v>0</v>
      </c>
    </row>
    <row r="145" spans="1:4" s="2" customFormat="1" ht="26.25" hidden="1" customHeight="1" x14ac:dyDescent="0.3">
      <c r="A145" s="3" t="s">
        <v>22</v>
      </c>
      <c r="B145" s="129" t="s">
        <v>14</v>
      </c>
      <c r="C145" s="130"/>
      <c r="D145" s="89">
        <f>D146+D147</f>
        <v>0</v>
      </c>
    </row>
    <row r="146" spans="1:4" s="2" customFormat="1" ht="24.75" hidden="1" customHeight="1" x14ac:dyDescent="0.3">
      <c r="A146" s="3" t="s">
        <v>23</v>
      </c>
      <c r="B146" s="129" t="s">
        <v>9</v>
      </c>
      <c r="C146" s="130"/>
      <c r="D146" s="88">
        <v>0</v>
      </c>
    </row>
    <row r="147" spans="1:4" s="2" customFormat="1" ht="28.5" hidden="1" customHeight="1" x14ac:dyDescent="0.3">
      <c r="A147" s="3" t="s">
        <v>24</v>
      </c>
      <c r="B147" s="129" t="s">
        <v>5</v>
      </c>
      <c r="C147" s="130"/>
      <c r="D147" s="88">
        <v>0</v>
      </c>
    </row>
    <row r="148" spans="1:4" s="2" customFormat="1" ht="33" hidden="1" customHeight="1" x14ac:dyDescent="0.3">
      <c r="A148" s="3" t="s">
        <v>25</v>
      </c>
      <c r="B148" s="129" t="s">
        <v>15</v>
      </c>
      <c r="C148" s="130"/>
      <c r="D148" s="89">
        <f>D149+D150</f>
        <v>0</v>
      </c>
    </row>
    <row r="149" spans="1:4" s="2" customFormat="1" ht="30" hidden="1" customHeight="1" x14ac:dyDescent="0.3">
      <c r="A149" s="3" t="s">
        <v>26</v>
      </c>
      <c r="B149" s="129" t="s">
        <v>10</v>
      </c>
      <c r="C149" s="130"/>
      <c r="D149" s="88">
        <v>0</v>
      </c>
    </row>
    <row r="150" spans="1:4" s="2" customFormat="1" ht="30" hidden="1" customHeight="1" thickBot="1" x14ac:dyDescent="0.35">
      <c r="A150" s="118" t="s">
        <v>27</v>
      </c>
      <c r="B150" s="131" t="s">
        <v>11</v>
      </c>
      <c r="C150" s="132"/>
      <c r="D150" s="119">
        <v>0</v>
      </c>
    </row>
    <row r="151" spans="1:4" s="2" customFormat="1" ht="72" customHeight="1" thickBot="1" x14ac:dyDescent="0.35">
      <c r="A151" s="116">
        <v>1</v>
      </c>
      <c r="B151" s="133" t="s">
        <v>98</v>
      </c>
      <c r="C151" s="134"/>
      <c r="D151" s="117">
        <f>D152+D156+D157+D160</f>
        <v>8</v>
      </c>
    </row>
    <row r="152" spans="1:4" s="2" customFormat="1" ht="28.5" customHeight="1" x14ac:dyDescent="0.3">
      <c r="A152" s="4" t="s">
        <v>17</v>
      </c>
      <c r="B152" s="135" t="s">
        <v>13</v>
      </c>
      <c r="C152" s="136"/>
      <c r="D152" s="87">
        <f>D153+D154+D155</f>
        <v>8</v>
      </c>
    </row>
    <row r="153" spans="1:4" s="2" customFormat="1" ht="30" customHeight="1" x14ac:dyDescent="0.3">
      <c r="A153" s="3" t="s">
        <v>18</v>
      </c>
      <c r="B153" s="129" t="s">
        <v>5</v>
      </c>
      <c r="C153" s="130"/>
      <c r="D153" s="88">
        <v>8</v>
      </c>
    </row>
    <row r="154" spans="1:4" s="2" customFormat="1" ht="21.75" customHeight="1" x14ac:dyDescent="0.3">
      <c r="A154" s="3" t="s">
        <v>19</v>
      </c>
      <c r="B154" s="129" t="s">
        <v>6</v>
      </c>
      <c r="C154" s="130"/>
      <c r="D154" s="88">
        <v>0</v>
      </c>
    </row>
    <row r="155" spans="1:4" s="2" customFormat="1" ht="21" customHeight="1" x14ac:dyDescent="0.3">
      <c r="A155" s="3" t="s">
        <v>20</v>
      </c>
      <c r="B155" s="129" t="s">
        <v>7</v>
      </c>
      <c r="C155" s="130"/>
      <c r="D155" s="88">
        <v>0</v>
      </c>
    </row>
    <row r="156" spans="1:4" s="2" customFormat="1" ht="22.5" customHeight="1" x14ac:dyDescent="0.3">
      <c r="A156" s="3" t="s">
        <v>21</v>
      </c>
      <c r="B156" s="129" t="s">
        <v>8</v>
      </c>
      <c r="C156" s="130"/>
      <c r="D156" s="89">
        <v>0</v>
      </c>
    </row>
    <row r="157" spans="1:4" s="2" customFormat="1" ht="26.25" customHeight="1" x14ac:dyDescent="0.3">
      <c r="A157" s="3" t="s">
        <v>22</v>
      </c>
      <c r="B157" s="129" t="s">
        <v>14</v>
      </c>
      <c r="C157" s="130"/>
      <c r="D157" s="89">
        <f>D158+D159</f>
        <v>0</v>
      </c>
    </row>
    <row r="158" spans="1:4" s="2" customFormat="1" ht="24.75" customHeight="1" x14ac:dyDescent="0.3">
      <c r="A158" s="3" t="s">
        <v>23</v>
      </c>
      <c r="B158" s="129" t="s">
        <v>9</v>
      </c>
      <c r="C158" s="130"/>
      <c r="D158" s="88">
        <v>0</v>
      </c>
    </row>
    <row r="159" spans="1:4" s="2" customFormat="1" ht="28.5" customHeight="1" x14ac:dyDescent="0.3">
      <c r="A159" s="3" t="s">
        <v>24</v>
      </c>
      <c r="B159" s="129" t="s">
        <v>5</v>
      </c>
      <c r="C159" s="130"/>
      <c r="D159" s="88">
        <v>0</v>
      </c>
    </row>
    <row r="160" spans="1:4" s="2" customFormat="1" ht="33" customHeight="1" x14ac:dyDescent="0.3">
      <c r="A160" s="3" t="s">
        <v>25</v>
      </c>
      <c r="B160" s="129" t="s">
        <v>15</v>
      </c>
      <c r="C160" s="130"/>
      <c r="D160" s="89">
        <f>D161+D162</f>
        <v>0</v>
      </c>
    </row>
    <row r="161" spans="1:4" s="2" customFormat="1" ht="30" customHeight="1" x14ac:dyDescent="0.3">
      <c r="A161" s="3" t="s">
        <v>26</v>
      </c>
      <c r="B161" s="129" t="s">
        <v>10</v>
      </c>
      <c r="C161" s="130"/>
      <c r="D161" s="88">
        <v>0</v>
      </c>
    </row>
    <row r="162" spans="1:4" s="2" customFormat="1" ht="30" customHeight="1" thickBot="1" x14ac:dyDescent="0.35">
      <c r="A162" s="118" t="s">
        <v>27</v>
      </c>
      <c r="B162" s="131" t="s">
        <v>11</v>
      </c>
      <c r="C162" s="132"/>
      <c r="D162" s="119">
        <v>0</v>
      </c>
    </row>
    <row r="163" spans="1:4" s="2" customFormat="1" ht="87" customHeight="1" thickBot="1" x14ac:dyDescent="0.35">
      <c r="A163" s="116">
        <v>1</v>
      </c>
      <c r="B163" s="133" t="s">
        <v>99</v>
      </c>
      <c r="C163" s="134"/>
      <c r="D163" s="117">
        <f>D164+D168+D169+D172</f>
        <v>1</v>
      </c>
    </row>
    <row r="164" spans="1:4" s="2" customFormat="1" ht="28.5" customHeight="1" x14ac:dyDescent="0.3">
      <c r="A164" s="4" t="s">
        <v>17</v>
      </c>
      <c r="B164" s="135" t="s">
        <v>13</v>
      </c>
      <c r="C164" s="136"/>
      <c r="D164" s="87">
        <f>D165+D166+D167</f>
        <v>1</v>
      </c>
    </row>
    <row r="165" spans="1:4" s="2" customFormat="1" ht="30" customHeight="1" x14ac:dyDescent="0.3">
      <c r="A165" s="3" t="s">
        <v>18</v>
      </c>
      <c r="B165" s="129" t="s">
        <v>5</v>
      </c>
      <c r="C165" s="130"/>
      <c r="D165" s="88">
        <v>1</v>
      </c>
    </row>
    <row r="166" spans="1:4" s="2" customFormat="1" ht="21.75" customHeight="1" x14ac:dyDescent="0.3">
      <c r="A166" s="3" t="s">
        <v>19</v>
      </c>
      <c r="B166" s="129" t="s">
        <v>6</v>
      </c>
      <c r="C166" s="130"/>
      <c r="D166" s="88">
        <v>0</v>
      </c>
    </row>
    <row r="167" spans="1:4" s="2" customFormat="1" ht="21" customHeight="1" x14ac:dyDescent="0.3">
      <c r="A167" s="3" t="s">
        <v>20</v>
      </c>
      <c r="B167" s="129" t="s">
        <v>7</v>
      </c>
      <c r="C167" s="130"/>
      <c r="D167" s="88">
        <v>0</v>
      </c>
    </row>
    <row r="168" spans="1:4" s="2" customFormat="1" ht="22.5" customHeight="1" x14ac:dyDescent="0.3">
      <c r="A168" s="3" t="s">
        <v>21</v>
      </c>
      <c r="B168" s="129" t="s">
        <v>8</v>
      </c>
      <c r="C168" s="130"/>
      <c r="D168" s="89">
        <v>0</v>
      </c>
    </row>
    <row r="169" spans="1:4" s="2" customFormat="1" ht="26.25" customHeight="1" x14ac:dyDescent="0.3">
      <c r="A169" s="3" t="s">
        <v>22</v>
      </c>
      <c r="B169" s="129" t="s">
        <v>14</v>
      </c>
      <c r="C169" s="130"/>
      <c r="D169" s="89">
        <f>D170+D171</f>
        <v>0</v>
      </c>
    </row>
    <row r="170" spans="1:4" s="2" customFormat="1" ht="24.75" customHeight="1" x14ac:dyDescent="0.3">
      <c r="A170" s="3" t="s">
        <v>23</v>
      </c>
      <c r="B170" s="129" t="s">
        <v>9</v>
      </c>
      <c r="C170" s="130"/>
      <c r="D170" s="88">
        <v>0</v>
      </c>
    </row>
    <row r="171" spans="1:4" s="2" customFormat="1" ht="28.5" customHeight="1" x14ac:dyDescent="0.3">
      <c r="A171" s="3" t="s">
        <v>24</v>
      </c>
      <c r="B171" s="129" t="s">
        <v>5</v>
      </c>
      <c r="C171" s="130"/>
      <c r="D171" s="88">
        <v>0</v>
      </c>
    </row>
    <row r="172" spans="1:4" s="2" customFormat="1" ht="33" customHeight="1" x14ac:dyDescent="0.3">
      <c r="A172" s="3" t="s">
        <v>25</v>
      </c>
      <c r="B172" s="129" t="s">
        <v>15</v>
      </c>
      <c r="C172" s="130"/>
      <c r="D172" s="89">
        <f>D173+D174</f>
        <v>0</v>
      </c>
    </row>
    <row r="173" spans="1:4" s="2" customFormat="1" ht="30" customHeight="1" x14ac:dyDescent="0.3">
      <c r="A173" s="3" t="s">
        <v>26</v>
      </c>
      <c r="B173" s="129" t="s">
        <v>10</v>
      </c>
      <c r="C173" s="130"/>
      <c r="D173" s="88">
        <v>0</v>
      </c>
    </row>
    <row r="174" spans="1:4" s="2" customFormat="1" ht="30" customHeight="1" thickBot="1" x14ac:dyDescent="0.35">
      <c r="A174" s="118" t="s">
        <v>27</v>
      </c>
      <c r="B174" s="131" t="s">
        <v>11</v>
      </c>
      <c r="C174" s="132"/>
      <c r="D174" s="119">
        <v>0</v>
      </c>
    </row>
    <row r="175" spans="1:4" s="2" customFormat="1" ht="30.75" customHeight="1" thickBot="1" x14ac:dyDescent="0.35">
      <c r="A175" s="116">
        <v>1</v>
      </c>
      <c r="B175" s="133" t="s">
        <v>100</v>
      </c>
      <c r="C175" s="134"/>
      <c r="D175" s="117">
        <f>D176+D180+D181+D184</f>
        <v>1</v>
      </c>
    </row>
    <row r="176" spans="1:4" s="2" customFormat="1" ht="28.5" customHeight="1" x14ac:dyDescent="0.3">
      <c r="A176" s="4" t="s">
        <v>17</v>
      </c>
      <c r="B176" s="135" t="s">
        <v>13</v>
      </c>
      <c r="C176" s="136"/>
      <c r="D176" s="87">
        <f>D177+D178+D179</f>
        <v>1</v>
      </c>
    </row>
    <row r="177" spans="1:4" s="2" customFormat="1" ht="30" customHeight="1" x14ac:dyDescent="0.3">
      <c r="A177" s="3" t="s">
        <v>18</v>
      </c>
      <c r="B177" s="129" t="s">
        <v>5</v>
      </c>
      <c r="C177" s="130"/>
      <c r="D177" s="88">
        <v>1</v>
      </c>
    </row>
    <row r="178" spans="1:4" s="2" customFormat="1" ht="21.75" customHeight="1" x14ac:dyDescent="0.3">
      <c r="A178" s="3" t="s">
        <v>19</v>
      </c>
      <c r="B178" s="129" t="s">
        <v>6</v>
      </c>
      <c r="C178" s="130"/>
      <c r="D178" s="88">
        <v>0</v>
      </c>
    </row>
    <row r="179" spans="1:4" s="2" customFormat="1" ht="21" customHeight="1" x14ac:dyDescent="0.3">
      <c r="A179" s="3" t="s">
        <v>20</v>
      </c>
      <c r="B179" s="129" t="s">
        <v>7</v>
      </c>
      <c r="C179" s="130"/>
      <c r="D179" s="88">
        <v>0</v>
      </c>
    </row>
    <row r="180" spans="1:4" s="2" customFormat="1" ht="22.5" customHeight="1" x14ac:dyDescent="0.3">
      <c r="A180" s="3" t="s">
        <v>21</v>
      </c>
      <c r="B180" s="129" t="s">
        <v>8</v>
      </c>
      <c r="C180" s="130"/>
      <c r="D180" s="89">
        <v>0</v>
      </c>
    </row>
    <row r="181" spans="1:4" s="2" customFormat="1" ht="26.25" customHeight="1" x14ac:dyDescent="0.3">
      <c r="A181" s="3" t="s">
        <v>22</v>
      </c>
      <c r="B181" s="129" t="s">
        <v>14</v>
      </c>
      <c r="C181" s="130"/>
      <c r="D181" s="89">
        <f>D182+D183</f>
        <v>0</v>
      </c>
    </row>
    <row r="182" spans="1:4" s="2" customFormat="1" ht="24.75" customHeight="1" x14ac:dyDescent="0.3">
      <c r="A182" s="3" t="s">
        <v>23</v>
      </c>
      <c r="B182" s="129" t="s">
        <v>9</v>
      </c>
      <c r="C182" s="130"/>
      <c r="D182" s="88">
        <v>0</v>
      </c>
    </row>
    <row r="183" spans="1:4" s="2" customFormat="1" ht="28.5" customHeight="1" x14ac:dyDescent="0.3">
      <c r="A183" s="3" t="s">
        <v>24</v>
      </c>
      <c r="B183" s="129" t="s">
        <v>5</v>
      </c>
      <c r="C183" s="130"/>
      <c r="D183" s="88">
        <v>0</v>
      </c>
    </row>
    <row r="184" spans="1:4" s="2" customFormat="1" ht="33" customHeight="1" x14ac:dyDescent="0.3">
      <c r="A184" s="3" t="s">
        <v>25</v>
      </c>
      <c r="B184" s="129" t="s">
        <v>15</v>
      </c>
      <c r="C184" s="130"/>
      <c r="D184" s="89">
        <f>D185+D186</f>
        <v>0</v>
      </c>
    </row>
    <row r="185" spans="1:4" s="2" customFormat="1" ht="30" customHeight="1" x14ac:dyDescent="0.3">
      <c r="A185" s="3" t="s">
        <v>26</v>
      </c>
      <c r="B185" s="129" t="s">
        <v>10</v>
      </c>
      <c r="C185" s="130"/>
      <c r="D185" s="88">
        <v>0</v>
      </c>
    </row>
    <row r="186" spans="1:4" s="2" customFormat="1" ht="30" customHeight="1" thickBot="1" x14ac:dyDescent="0.35">
      <c r="A186" s="118" t="s">
        <v>27</v>
      </c>
      <c r="B186" s="131" t="s">
        <v>11</v>
      </c>
      <c r="C186" s="132"/>
      <c r="D186" s="119">
        <v>0</v>
      </c>
    </row>
    <row r="187" spans="1:4" s="2" customFormat="1" ht="70.5" customHeight="1" thickBot="1" x14ac:dyDescent="0.35">
      <c r="A187" s="116">
        <v>1</v>
      </c>
      <c r="B187" s="133" t="s">
        <v>101</v>
      </c>
      <c r="C187" s="134"/>
      <c r="D187" s="117">
        <f>D188+D192+D193+D196</f>
        <v>2</v>
      </c>
    </row>
    <row r="188" spans="1:4" s="2" customFormat="1" ht="28.5" customHeight="1" x14ac:dyDescent="0.3">
      <c r="A188" s="4" t="s">
        <v>17</v>
      </c>
      <c r="B188" s="135" t="s">
        <v>13</v>
      </c>
      <c r="C188" s="136"/>
      <c r="D188" s="87">
        <f>D189+D190+D191</f>
        <v>2</v>
      </c>
    </row>
    <row r="189" spans="1:4" s="2" customFormat="1" ht="30" customHeight="1" x14ac:dyDescent="0.3">
      <c r="A189" s="3" t="s">
        <v>18</v>
      </c>
      <c r="B189" s="129" t="s">
        <v>5</v>
      </c>
      <c r="C189" s="130"/>
      <c r="D189" s="88">
        <v>2</v>
      </c>
    </row>
    <row r="190" spans="1:4" s="2" customFormat="1" ht="21.75" customHeight="1" x14ac:dyDescent="0.3">
      <c r="A190" s="3" t="s">
        <v>19</v>
      </c>
      <c r="B190" s="129" t="s">
        <v>6</v>
      </c>
      <c r="C190" s="130"/>
      <c r="D190" s="88">
        <v>0</v>
      </c>
    </row>
    <row r="191" spans="1:4" s="2" customFormat="1" ht="21" customHeight="1" x14ac:dyDescent="0.3">
      <c r="A191" s="3" t="s">
        <v>20</v>
      </c>
      <c r="B191" s="129" t="s">
        <v>7</v>
      </c>
      <c r="C191" s="130"/>
      <c r="D191" s="88">
        <v>0</v>
      </c>
    </row>
    <row r="192" spans="1:4" s="2" customFormat="1" ht="22.5" customHeight="1" x14ac:dyDescent="0.3">
      <c r="A192" s="3" t="s">
        <v>21</v>
      </c>
      <c r="B192" s="129" t="s">
        <v>8</v>
      </c>
      <c r="C192" s="130"/>
      <c r="D192" s="89">
        <v>0</v>
      </c>
    </row>
    <row r="193" spans="1:4" s="2" customFormat="1" ht="26.25" customHeight="1" x14ac:dyDescent="0.3">
      <c r="A193" s="3" t="s">
        <v>22</v>
      </c>
      <c r="B193" s="129" t="s">
        <v>14</v>
      </c>
      <c r="C193" s="130"/>
      <c r="D193" s="89">
        <f>D194+D195</f>
        <v>0</v>
      </c>
    </row>
    <row r="194" spans="1:4" s="2" customFormat="1" ht="24.75" customHeight="1" x14ac:dyDescent="0.3">
      <c r="A194" s="3" t="s">
        <v>23</v>
      </c>
      <c r="B194" s="129" t="s">
        <v>9</v>
      </c>
      <c r="C194" s="130"/>
      <c r="D194" s="88">
        <v>0</v>
      </c>
    </row>
    <row r="195" spans="1:4" s="2" customFormat="1" ht="28.5" customHeight="1" x14ac:dyDescent="0.3">
      <c r="A195" s="3" t="s">
        <v>24</v>
      </c>
      <c r="B195" s="129" t="s">
        <v>5</v>
      </c>
      <c r="C195" s="130"/>
      <c r="D195" s="88">
        <v>0</v>
      </c>
    </row>
    <row r="196" spans="1:4" s="2" customFormat="1" ht="33" customHeight="1" x14ac:dyDescent="0.3">
      <c r="A196" s="3" t="s">
        <v>25</v>
      </c>
      <c r="B196" s="129" t="s">
        <v>15</v>
      </c>
      <c r="C196" s="130"/>
      <c r="D196" s="89">
        <f>D197+D198</f>
        <v>0</v>
      </c>
    </row>
    <row r="197" spans="1:4" s="2" customFormat="1" ht="30" customHeight="1" x14ac:dyDescent="0.3">
      <c r="A197" s="3" t="s">
        <v>26</v>
      </c>
      <c r="B197" s="129" t="s">
        <v>10</v>
      </c>
      <c r="C197" s="130"/>
      <c r="D197" s="88">
        <v>0</v>
      </c>
    </row>
    <row r="198" spans="1:4" s="2" customFormat="1" ht="30" customHeight="1" thickBot="1" x14ac:dyDescent="0.35">
      <c r="A198" s="118" t="s">
        <v>27</v>
      </c>
      <c r="B198" s="131" t="s">
        <v>11</v>
      </c>
      <c r="C198" s="132"/>
      <c r="D198" s="119">
        <v>0</v>
      </c>
    </row>
    <row r="199" spans="1:4" s="2" customFormat="1" ht="73.5" hidden="1" customHeight="1" thickBot="1" x14ac:dyDescent="0.35">
      <c r="A199" s="30">
        <v>1</v>
      </c>
      <c r="B199" s="141" t="s">
        <v>102</v>
      </c>
      <c r="C199" s="142"/>
      <c r="D199" s="31">
        <f>D200+D204+D205+D208</f>
        <v>0</v>
      </c>
    </row>
    <row r="200" spans="1:4" s="2" customFormat="1" ht="28.5" hidden="1" customHeight="1" x14ac:dyDescent="0.3">
      <c r="A200" s="33" t="s">
        <v>17</v>
      </c>
      <c r="B200" s="143" t="s">
        <v>13</v>
      </c>
      <c r="C200" s="144"/>
      <c r="D200" s="34">
        <f>D201+D202+D203</f>
        <v>0</v>
      </c>
    </row>
    <row r="201" spans="1:4" s="2" customFormat="1" ht="30" hidden="1" customHeight="1" x14ac:dyDescent="0.3">
      <c r="A201" s="35" t="s">
        <v>18</v>
      </c>
      <c r="B201" s="137" t="s">
        <v>5</v>
      </c>
      <c r="C201" s="138"/>
      <c r="D201" s="36">
        <v>0</v>
      </c>
    </row>
    <row r="202" spans="1:4" s="2" customFormat="1" ht="21.75" hidden="1" customHeight="1" x14ac:dyDescent="0.3">
      <c r="A202" s="35" t="s">
        <v>19</v>
      </c>
      <c r="B202" s="137" t="s">
        <v>6</v>
      </c>
      <c r="C202" s="138"/>
      <c r="D202" s="36">
        <v>0</v>
      </c>
    </row>
    <row r="203" spans="1:4" s="2" customFormat="1" ht="21" hidden="1" customHeight="1" x14ac:dyDescent="0.3">
      <c r="A203" s="35" t="s">
        <v>20</v>
      </c>
      <c r="B203" s="137" t="s">
        <v>7</v>
      </c>
      <c r="C203" s="138"/>
      <c r="D203" s="36">
        <v>0</v>
      </c>
    </row>
    <row r="204" spans="1:4" s="2" customFormat="1" ht="22.5" hidden="1" customHeight="1" x14ac:dyDescent="0.3">
      <c r="A204" s="35" t="s">
        <v>21</v>
      </c>
      <c r="B204" s="137" t="s">
        <v>8</v>
      </c>
      <c r="C204" s="138"/>
      <c r="D204" s="37">
        <v>0</v>
      </c>
    </row>
    <row r="205" spans="1:4" s="2" customFormat="1" ht="26.25" hidden="1" customHeight="1" x14ac:dyDescent="0.3">
      <c r="A205" s="35" t="s">
        <v>22</v>
      </c>
      <c r="B205" s="137" t="s">
        <v>14</v>
      </c>
      <c r="C205" s="138"/>
      <c r="D205" s="37">
        <f>D206+D207</f>
        <v>0</v>
      </c>
    </row>
    <row r="206" spans="1:4" s="2" customFormat="1" ht="24.75" hidden="1" customHeight="1" x14ac:dyDescent="0.3">
      <c r="A206" s="35" t="s">
        <v>23</v>
      </c>
      <c r="B206" s="137" t="s">
        <v>9</v>
      </c>
      <c r="C206" s="138"/>
      <c r="D206" s="36">
        <v>0</v>
      </c>
    </row>
    <row r="207" spans="1:4" s="2" customFormat="1" ht="28.5" hidden="1" customHeight="1" x14ac:dyDescent="0.3">
      <c r="A207" s="35" t="s">
        <v>24</v>
      </c>
      <c r="B207" s="137" t="s">
        <v>5</v>
      </c>
      <c r="C207" s="138"/>
      <c r="D207" s="36">
        <v>0</v>
      </c>
    </row>
    <row r="208" spans="1:4" s="2" customFormat="1" ht="33" hidden="1" customHeight="1" x14ac:dyDescent="0.3">
      <c r="A208" s="35" t="s">
        <v>25</v>
      </c>
      <c r="B208" s="137" t="s">
        <v>15</v>
      </c>
      <c r="C208" s="138"/>
      <c r="D208" s="37">
        <f>D209+D210</f>
        <v>0</v>
      </c>
    </row>
    <row r="209" spans="1:4" s="2" customFormat="1" ht="30" hidden="1" customHeight="1" x14ac:dyDescent="0.3">
      <c r="A209" s="35" t="s">
        <v>26</v>
      </c>
      <c r="B209" s="137" t="s">
        <v>10</v>
      </c>
      <c r="C209" s="138"/>
      <c r="D209" s="36">
        <v>0</v>
      </c>
    </row>
    <row r="210" spans="1:4" s="2" customFormat="1" ht="30" hidden="1" customHeight="1" thickBot="1" x14ac:dyDescent="0.35">
      <c r="A210" s="38" t="s">
        <v>27</v>
      </c>
      <c r="B210" s="139" t="s">
        <v>11</v>
      </c>
      <c r="C210" s="140"/>
      <c r="D210" s="39">
        <v>0</v>
      </c>
    </row>
    <row r="211" spans="1:4" s="2" customFormat="1" ht="72" customHeight="1" thickBot="1" x14ac:dyDescent="0.35">
      <c r="A211" s="116">
        <v>1</v>
      </c>
      <c r="B211" s="133" t="s">
        <v>206</v>
      </c>
      <c r="C211" s="134"/>
      <c r="D211" s="117">
        <f>D212+D216+D217+D220</f>
        <v>1</v>
      </c>
    </row>
    <row r="212" spans="1:4" s="2" customFormat="1" ht="28.5" customHeight="1" x14ac:dyDescent="0.3">
      <c r="A212" s="4" t="s">
        <v>17</v>
      </c>
      <c r="B212" s="135" t="s">
        <v>13</v>
      </c>
      <c r="C212" s="136"/>
      <c r="D212" s="87">
        <f>D213+D214+D215</f>
        <v>1</v>
      </c>
    </row>
    <row r="213" spans="1:4" s="2" customFormat="1" ht="30" customHeight="1" x14ac:dyDescent="0.3">
      <c r="A213" s="3" t="s">
        <v>18</v>
      </c>
      <c r="B213" s="129" t="s">
        <v>5</v>
      </c>
      <c r="C213" s="130"/>
      <c r="D213" s="88">
        <v>1</v>
      </c>
    </row>
    <row r="214" spans="1:4" s="2" customFormat="1" ht="21.75" customHeight="1" x14ac:dyDescent="0.3">
      <c r="A214" s="3" t="s">
        <v>19</v>
      </c>
      <c r="B214" s="129" t="s">
        <v>6</v>
      </c>
      <c r="C214" s="130"/>
      <c r="D214" s="88">
        <v>0</v>
      </c>
    </row>
    <row r="215" spans="1:4" s="2" customFormat="1" ht="21" customHeight="1" x14ac:dyDescent="0.3">
      <c r="A215" s="3" t="s">
        <v>20</v>
      </c>
      <c r="B215" s="129" t="s">
        <v>7</v>
      </c>
      <c r="C215" s="130"/>
      <c r="D215" s="88">
        <v>0</v>
      </c>
    </row>
    <row r="216" spans="1:4" s="2" customFormat="1" ht="22.5" customHeight="1" x14ac:dyDescent="0.3">
      <c r="A216" s="3" t="s">
        <v>21</v>
      </c>
      <c r="B216" s="129" t="s">
        <v>8</v>
      </c>
      <c r="C216" s="130"/>
      <c r="D216" s="89">
        <v>0</v>
      </c>
    </row>
    <row r="217" spans="1:4" s="2" customFormat="1" ht="26.25" customHeight="1" x14ac:dyDescent="0.3">
      <c r="A217" s="3" t="s">
        <v>22</v>
      </c>
      <c r="B217" s="129" t="s">
        <v>14</v>
      </c>
      <c r="C217" s="130"/>
      <c r="D217" s="89">
        <f>D218+D219</f>
        <v>0</v>
      </c>
    </row>
    <row r="218" spans="1:4" s="2" customFormat="1" ht="24.75" customHeight="1" x14ac:dyDescent="0.3">
      <c r="A218" s="3" t="s">
        <v>23</v>
      </c>
      <c r="B218" s="129" t="s">
        <v>9</v>
      </c>
      <c r="C218" s="130"/>
      <c r="D218" s="88">
        <v>0</v>
      </c>
    </row>
    <row r="219" spans="1:4" s="2" customFormat="1" ht="28.5" customHeight="1" x14ac:dyDescent="0.3">
      <c r="A219" s="3" t="s">
        <v>24</v>
      </c>
      <c r="B219" s="129" t="s">
        <v>5</v>
      </c>
      <c r="C219" s="130"/>
      <c r="D219" s="88">
        <v>0</v>
      </c>
    </row>
    <row r="220" spans="1:4" s="2" customFormat="1" ht="33" customHeight="1" x14ac:dyDescent="0.3">
      <c r="A220" s="3" t="s">
        <v>25</v>
      </c>
      <c r="B220" s="129" t="s">
        <v>15</v>
      </c>
      <c r="C220" s="130"/>
      <c r="D220" s="89">
        <f>D221+D222</f>
        <v>0</v>
      </c>
    </row>
    <row r="221" spans="1:4" s="2" customFormat="1" ht="30" customHeight="1" x14ac:dyDescent="0.3">
      <c r="A221" s="3" t="s">
        <v>26</v>
      </c>
      <c r="B221" s="129" t="s">
        <v>10</v>
      </c>
      <c r="C221" s="130"/>
      <c r="D221" s="88">
        <v>0</v>
      </c>
    </row>
    <row r="222" spans="1:4" s="2" customFormat="1" ht="30" customHeight="1" thickBot="1" x14ac:dyDescent="0.35">
      <c r="A222" s="118" t="s">
        <v>27</v>
      </c>
      <c r="B222" s="131" t="s">
        <v>11</v>
      </c>
      <c r="C222" s="132"/>
      <c r="D222" s="119">
        <v>0</v>
      </c>
    </row>
  </sheetData>
  <mergeCells count="213">
    <mergeCell ref="B35:C35"/>
    <mergeCell ref="B36:C36"/>
    <mergeCell ref="B37:C37"/>
    <mergeCell ref="B38:C38"/>
    <mergeCell ref="B43:C43"/>
    <mergeCell ref="B51:C51"/>
    <mergeCell ref="B52:C52"/>
    <mergeCell ref="B53:C53"/>
    <mergeCell ref="B54:C54"/>
    <mergeCell ref="B50:C50"/>
    <mergeCell ref="B45:C45"/>
    <mergeCell ref="B44:C44"/>
    <mergeCell ref="B46:C46"/>
    <mergeCell ref="B47:C47"/>
    <mergeCell ref="B48:C48"/>
    <mergeCell ref="B49:C49"/>
    <mergeCell ref="B23:C23"/>
    <mergeCell ref="B24:C24"/>
    <mergeCell ref="B25:C25"/>
    <mergeCell ref="B26:C26"/>
    <mergeCell ref="B27:C27"/>
    <mergeCell ref="B28:C28"/>
    <mergeCell ref="B21:C21"/>
    <mergeCell ref="B29:C29"/>
    <mergeCell ref="B34:C34"/>
    <mergeCell ref="B55:C55"/>
    <mergeCell ref="B56:C56"/>
    <mergeCell ref="B57:C57"/>
    <mergeCell ref="B58:C58"/>
    <mergeCell ref="A2:D2"/>
    <mergeCell ref="A3:D3"/>
    <mergeCell ref="A4:D4"/>
    <mergeCell ref="A6:B6"/>
    <mergeCell ref="A7:B7"/>
    <mergeCell ref="B30:C30"/>
    <mergeCell ref="B31:C31"/>
    <mergeCell ref="B32:C32"/>
    <mergeCell ref="A13:C13"/>
    <mergeCell ref="A14:C14"/>
    <mergeCell ref="B16:C16"/>
    <mergeCell ref="B17:C17"/>
    <mergeCell ref="B39:C39"/>
    <mergeCell ref="B40:C40"/>
    <mergeCell ref="B41:C41"/>
    <mergeCell ref="B42:C42"/>
    <mergeCell ref="B19:C19"/>
    <mergeCell ref="B20:C20"/>
    <mergeCell ref="B33:C33"/>
    <mergeCell ref="B22:C22"/>
    <mergeCell ref="B67:C67"/>
    <mergeCell ref="B68:C68"/>
    <mergeCell ref="B69:C69"/>
    <mergeCell ref="B64:C64"/>
    <mergeCell ref="B65:C65"/>
    <mergeCell ref="B66:C66"/>
    <mergeCell ref="B59:C59"/>
    <mergeCell ref="B60:C60"/>
    <mergeCell ref="B61:C61"/>
    <mergeCell ref="B62:C62"/>
    <mergeCell ref="B63:C63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85:C85"/>
    <mergeCell ref="B86:C86"/>
    <mergeCell ref="B87:C87"/>
    <mergeCell ref="B88:C88"/>
    <mergeCell ref="B89:C89"/>
    <mergeCell ref="B80:C80"/>
    <mergeCell ref="B81:C81"/>
    <mergeCell ref="B82:C82"/>
    <mergeCell ref="B83:C83"/>
    <mergeCell ref="B84:C84"/>
    <mergeCell ref="B95:C95"/>
    <mergeCell ref="B96:C96"/>
    <mergeCell ref="B97:C97"/>
    <mergeCell ref="B98:C98"/>
    <mergeCell ref="B99:C99"/>
    <mergeCell ref="B90:C90"/>
    <mergeCell ref="B91:C91"/>
    <mergeCell ref="B92:C92"/>
    <mergeCell ref="B93:C93"/>
    <mergeCell ref="B94:C94"/>
    <mergeCell ref="B105:C105"/>
    <mergeCell ref="B106:C106"/>
    <mergeCell ref="B107:C107"/>
    <mergeCell ref="B108:C108"/>
    <mergeCell ref="B109:C109"/>
    <mergeCell ref="B100:C100"/>
    <mergeCell ref="B101:C101"/>
    <mergeCell ref="B102:C102"/>
    <mergeCell ref="B103:C103"/>
    <mergeCell ref="B104:C104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B135:C135"/>
    <mergeCell ref="B136:C136"/>
    <mergeCell ref="B137:C137"/>
    <mergeCell ref="B138:C138"/>
    <mergeCell ref="B139:C139"/>
    <mergeCell ref="B130:C130"/>
    <mergeCell ref="B131:C131"/>
    <mergeCell ref="B132:C132"/>
    <mergeCell ref="B133:C133"/>
    <mergeCell ref="B134:C134"/>
    <mergeCell ref="B145:C145"/>
    <mergeCell ref="B146:C146"/>
    <mergeCell ref="B147:C147"/>
    <mergeCell ref="B148:C148"/>
    <mergeCell ref="B149:C149"/>
    <mergeCell ref="B140:C140"/>
    <mergeCell ref="B141:C141"/>
    <mergeCell ref="B142:C142"/>
    <mergeCell ref="B143:C143"/>
    <mergeCell ref="B144:C144"/>
    <mergeCell ref="B155:C155"/>
    <mergeCell ref="B156:C156"/>
    <mergeCell ref="B157:C157"/>
    <mergeCell ref="B158:C158"/>
    <mergeCell ref="B159:C159"/>
    <mergeCell ref="B150:C150"/>
    <mergeCell ref="B151:C151"/>
    <mergeCell ref="B152:C152"/>
    <mergeCell ref="B153:C153"/>
    <mergeCell ref="B154:C154"/>
    <mergeCell ref="B165:C165"/>
    <mergeCell ref="B166:C166"/>
    <mergeCell ref="B167:C167"/>
    <mergeCell ref="B168:C168"/>
    <mergeCell ref="B169:C169"/>
    <mergeCell ref="B160:C160"/>
    <mergeCell ref="B161:C161"/>
    <mergeCell ref="B162:C162"/>
    <mergeCell ref="B163:C163"/>
    <mergeCell ref="B164:C164"/>
    <mergeCell ref="B175:C175"/>
    <mergeCell ref="B176:C176"/>
    <mergeCell ref="B177:C177"/>
    <mergeCell ref="B178:C178"/>
    <mergeCell ref="B179:C179"/>
    <mergeCell ref="B170:C170"/>
    <mergeCell ref="B171:C171"/>
    <mergeCell ref="B172:C172"/>
    <mergeCell ref="B173:C173"/>
    <mergeCell ref="B174:C174"/>
    <mergeCell ref="B187:C187"/>
    <mergeCell ref="B188:C188"/>
    <mergeCell ref="B189:C189"/>
    <mergeCell ref="B185:C185"/>
    <mergeCell ref="B186:C186"/>
    <mergeCell ref="B180:C180"/>
    <mergeCell ref="B181:C181"/>
    <mergeCell ref="B182:C182"/>
    <mergeCell ref="B183:C183"/>
    <mergeCell ref="B184:C184"/>
    <mergeCell ref="B195:C195"/>
    <mergeCell ref="B196:C196"/>
    <mergeCell ref="B197:C197"/>
    <mergeCell ref="B198:C198"/>
    <mergeCell ref="B190:C190"/>
    <mergeCell ref="B191:C191"/>
    <mergeCell ref="B192:C192"/>
    <mergeCell ref="B193:C193"/>
    <mergeCell ref="B194:C194"/>
    <mergeCell ref="B208:C208"/>
    <mergeCell ref="B209:C209"/>
    <mergeCell ref="B210:C210"/>
    <mergeCell ref="B203:C203"/>
    <mergeCell ref="B204:C204"/>
    <mergeCell ref="B205:C205"/>
    <mergeCell ref="B206:C206"/>
    <mergeCell ref="B207:C207"/>
    <mergeCell ref="B199:C199"/>
    <mergeCell ref="B200:C200"/>
    <mergeCell ref="B201:C201"/>
    <mergeCell ref="B202:C202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3"/>
  <sheetViews>
    <sheetView view="pageBreakPreview" zoomScale="70" zoomScaleNormal="70" zoomScaleSheetLayoutView="70" workbookViewId="0">
      <selection activeCell="U107" sqref="U107"/>
    </sheetView>
  </sheetViews>
  <sheetFormatPr defaultRowHeight="129.75" customHeight="1" x14ac:dyDescent="0.25"/>
  <cols>
    <col min="1" max="1" width="30.5703125" style="27" customWidth="1"/>
    <col min="2" max="2" width="42.7109375" style="27" customWidth="1"/>
    <col min="3" max="4" width="18.7109375" style="27" customWidth="1"/>
    <col min="5" max="5" width="15.5703125" style="27" customWidth="1"/>
    <col min="6" max="6" width="18.140625" style="27" customWidth="1"/>
    <col min="7" max="7" width="15" style="27" customWidth="1"/>
    <col min="8" max="8" width="13.140625" style="27" customWidth="1"/>
    <col min="9" max="9" width="13.85546875" style="27" customWidth="1"/>
    <col min="10" max="10" width="14.7109375" style="27" customWidth="1"/>
    <col min="11" max="11" width="13.28515625" style="27" customWidth="1"/>
    <col min="12" max="12" width="12.85546875" style="27" customWidth="1"/>
    <col min="13" max="13" width="14.28515625" style="27" customWidth="1"/>
    <col min="14" max="14" width="14.5703125" style="27" customWidth="1"/>
    <col min="15" max="15" width="14.85546875" style="27" customWidth="1"/>
    <col min="16" max="16" width="16.85546875" style="27" customWidth="1"/>
    <col min="17" max="17" width="21.7109375" style="27" customWidth="1"/>
    <col min="18" max="18" width="20.42578125" style="27" customWidth="1"/>
    <col min="19" max="19" width="17.85546875" style="27" customWidth="1"/>
    <col min="20" max="20" width="21" style="27" customWidth="1"/>
    <col min="21" max="21" width="20.7109375" style="27" customWidth="1"/>
    <col min="22" max="22" width="14.28515625" style="27" customWidth="1"/>
    <col min="23" max="23" width="11.42578125" style="27" customWidth="1"/>
    <col min="24" max="16384" width="9.140625" style="27"/>
  </cols>
  <sheetData>
    <row r="1" spans="1:21" ht="129.75" customHeight="1" thickBot="1" x14ac:dyDescent="0.3">
      <c r="A1" s="166" t="s">
        <v>190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21" ht="129.75" customHeight="1" thickBot="1" x14ac:dyDescent="0.3">
      <c r="A2" s="167" t="s">
        <v>33</v>
      </c>
      <c r="B2" s="170" t="s">
        <v>58</v>
      </c>
      <c r="C2" s="170" t="s">
        <v>105</v>
      </c>
      <c r="D2" s="170" t="s">
        <v>59</v>
      </c>
      <c r="E2" s="170" t="s">
        <v>60</v>
      </c>
      <c r="F2" s="170" t="s">
        <v>74</v>
      </c>
      <c r="G2" s="173" t="s">
        <v>61</v>
      </c>
      <c r="H2" s="174"/>
      <c r="I2" s="173" t="s">
        <v>44</v>
      </c>
      <c r="J2" s="175"/>
      <c r="K2" s="175"/>
      <c r="L2" s="175"/>
      <c r="M2" s="175"/>
      <c r="N2" s="174"/>
      <c r="O2" s="173" t="s">
        <v>67</v>
      </c>
      <c r="P2" s="174"/>
      <c r="Q2" s="173" t="s">
        <v>68</v>
      </c>
      <c r="R2" s="175"/>
      <c r="S2" s="174"/>
      <c r="T2" s="173" t="s">
        <v>46</v>
      </c>
      <c r="U2" s="174"/>
    </row>
    <row r="3" spans="1:21" ht="129.75" customHeight="1" thickBot="1" x14ac:dyDescent="0.3">
      <c r="A3" s="168"/>
      <c r="B3" s="171"/>
      <c r="C3" s="171"/>
      <c r="D3" s="171"/>
      <c r="E3" s="171"/>
      <c r="F3" s="171"/>
      <c r="G3" s="167" t="s">
        <v>34</v>
      </c>
      <c r="H3" s="170" t="s">
        <v>35</v>
      </c>
      <c r="I3" s="178" t="s">
        <v>36</v>
      </c>
      <c r="J3" s="179"/>
      <c r="K3" s="178" t="s">
        <v>37</v>
      </c>
      <c r="L3" s="179"/>
      <c r="M3" s="167" t="s">
        <v>66</v>
      </c>
      <c r="N3" s="167" t="s">
        <v>84</v>
      </c>
      <c r="O3" s="167" t="s">
        <v>38</v>
      </c>
      <c r="P3" s="167" t="s">
        <v>39</v>
      </c>
      <c r="Q3" s="167" t="s">
        <v>47</v>
      </c>
      <c r="R3" s="167" t="s">
        <v>45</v>
      </c>
      <c r="S3" s="167" t="s">
        <v>40</v>
      </c>
      <c r="T3" s="167" t="s">
        <v>69</v>
      </c>
      <c r="U3" s="167" t="s">
        <v>85</v>
      </c>
    </row>
    <row r="4" spans="1:21" ht="84.75" customHeight="1" thickBot="1" x14ac:dyDescent="0.3">
      <c r="A4" s="169"/>
      <c r="B4" s="172"/>
      <c r="C4" s="172"/>
      <c r="D4" s="172"/>
      <c r="E4" s="172"/>
      <c r="F4" s="172"/>
      <c r="G4" s="169"/>
      <c r="H4" s="172"/>
      <c r="I4" s="26" t="s">
        <v>62</v>
      </c>
      <c r="J4" s="26" t="s">
        <v>63</v>
      </c>
      <c r="K4" s="26" t="s">
        <v>64</v>
      </c>
      <c r="L4" s="26" t="s">
        <v>65</v>
      </c>
      <c r="M4" s="169"/>
      <c r="N4" s="169"/>
      <c r="O4" s="169"/>
      <c r="P4" s="169"/>
      <c r="Q4" s="169"/>
      <c r="R4" s="169"/>
      <c r="S4" s="169"/>
      <c r="T4" s="169"/>
      <c r="U4" s="169"/>
    </row>
    <row r="5" spans="1:21" ht="44.25" customHeight="1" x14ac:dyDescent="0.25">
      <c r="A5" s="40">
        <v>1</v>
      </c>
      <c r="B5" s="41">
        <v>2</v>
      </c>
      <c r="C5" s="41" t="s">
        <v>42</v>
      </c>
      <c r="D5" s="41" t="s">
        <v>52</v>
      </c>
      <c r="E5" s="41">
        <v>3</v>
      </c>
      <c r="F5" s="41">
        <v>4</v>
      </c>
      <c r="G5" s="41">
        <v>5</v>
      </c>
      <c r="H5" s="41">
        <v>6</v>
      </c>
      <c r="I5" s="41">
        <v>7</v>
      </c>
      <c r="J5" s="41">
        <v>8</v>
      </c>
      <c r="K5" s="41">
        <v>9</v>
      </c>
      <c r="L5" s="41">
        <v>10</v>
      </c>
      <c r="M5" s="41">
        <v>11</v>
      </c>
      <c r="N5" s="41">
        <v>12</v>
      </c>
      <c r="O5" s="41">
        <v>13</v>
      </c>
      <c r="P5" s="41">
        <v>14</v>
      </c>
      <c r="Q5" s="41">
        <v>15</v>
      </c>
      <c r="R5" s="41" t="s">
        <v>43</v>
      </c>
      <c r="S5" s="41">
        <v>16</v>
      </c>
      <c r="T5" s="41">
        <v>17</v>
      </c>
      <c r="U5" s="41">
        <v>18</v>
      </c>
    </row>
    <row r="6" spans="1:21" s="112" customFormat="1" ht="54" customHeight="1" x14ac:dyDescent="0.3">
      <c r="A6" s="180" t="s">
        <v>186</v>
      </c>
      <c r="B6" s="181"/>
      <c r="C6" s="108" t="s">
        <v>80</v>
      </c>
      <c r="D6" s="109" t="s">
        <v>80</v>
      </c>
      <c r="E6" s="109" t="s">
        <v>80</v>
      </c>
      <c r="F6" s="109" t="s">
        <v>80</v>
      </c>
      <c r="G6" s="109" t="s">
        <v>80</v>
      </c>
      <c r="H6" s="109" t="s">
        <v>80</v>
      </c>
      <c r="I6" s="109" t="s">
        <v>80</v>
      </c>
      <c r="J6" s="109" t="s">
        <v>80</v>
      </c>
      <c r="K6" s="109" t="s">
        <v>80</v>
      </c>
      <c r="L6" s="109" t="s">
        <v>80</v>
      </c>
      <c r="M6" s="109" t="s">
        <v>80</v>
      </c>
      <c r="N6" s="109" t="s">
        <v>80</v>
      </c>
      <c r="O6" s="109" t="s">
        <v>80</v>
      </c>
      <c r="P6" s="109" t="s">
        <v>80</v>
      </c>
      <c r="Q6" s="111">
        <f>Q8+Q102</f>
        <v>36505433.32</v>
      </c>
      <c r="R6" s="111">
        <f>R8+R102</f>
        <v>36485563.120000005</v>
      </c>
      <c r="S6" s="111">
        <f>Q6-R6</f>
        <v>19870.19999999553</v>
      </c>
      <c r="T6" s="111">
        <f>T8+T102</f>
        <v>34427452.530000001</v>
      </c>
      <c r="U6" s="111">
        <f>U8+U102</f>
        <v>25063048.309999999</v>
      </c>
    </row>
    <row r="7" spans="1:21" s="2" customFormat="1" ht="36.75" customHeight="1" x14ac:dyDescent="0.3">
      <c r="A7" s="182" t="s">
        <v>185</v>
      </c>
      <c r="B7" s="182"/>
      <c r="C7" s="47" t="s">
        <v>80</v>
      </c>
      <c r="D7" s="47" t="s">
        <v>80</v>
      </c>
      <c r="E7" s="47" t="s">
        <v>80</v>
      </c>
      <c r="F7" s="47" t="s">
        <v>80</v>
      </c>
      <c r="G7" s="47" t="s">
        <v>82</v>
      </c>
      <c r="H7" s="47" t="s">
        <v>83</v>
      </c>
      <c r="I7" s="114">
        <f>I8+I102</f>
        <v>99</v>
      </c>
      <c r="J7" s="114">
        <f>J8+J102</f>
        <v>99</v>
      </c>
      <c r="K7" s="47" t="s">
        <v>80</v>
      </c>
      <c r="L7" s="47" t="s">
        <v>80</v>
      </c>
      <c r="M7" s="114">
        <f>M8+M102</f>
        <v>146</v>
      </c>
      <c r="N7" s="114">
        <f>N8+N102</f>
        <v>0</v>
      </c>
      <c r="O7" s="113" t="s">
        <v>80</v>
      </c>
      <c r="P7" s="113" t="s">
        <v>80</v>
      </c>
      <c r="Q7" s="115">
        <f>Q8+Q102</f>
        <v>36505433.32</v>
      </c>
      <c r="R7" s="115">
        <f>R8+R102</f>
        <v>36485563.120000005</v>
      </c>
      <c r="S7" s="115">
        <f>Q7-R7</f>
        <v>19870.19999999553</v>
      </c>
      <c r="T7" s="115">
        <f>T8+T102</f>
        <v>34427452.530000001</v>
      </c>
      <c r="U7" s="115">
        <f>U8+U102</f>
        <v>25063048.309999999</v>
      </c>
    </row>
    <row r="8" spans="1:21" ht="75" customHeight="1" x14ac:dyDescent="0.25">
      <c r="A8" s="176" t="s">
        <v>103</v>
      </c>
      <c r="B8" s="177"/>
      <c r="C8" s="42" t="s">
        <v>41</v>
      </c>
      <c r="D8" s="42" t="s">
        <v>41</v>
      </c>
      <c r="E8" s="42" t="s">
        <v>41</v>
      </c>
      <c r="F8" s="42" t="s">
        <v>41</v>
      </c>
      <c r="G8" s="42" t="s">
        <v>41</v>
      </c>
      <c r="H8" s="42" t="s">
        <v>41</v>
      </c>
      <c r="I8" s="81">
        <f>I9</f>
        <v>96</v>
      </c>
      <c r="J8" s="81">
        <f>J9</f>
        <v>96</v>
      </c>
      <c r="K8" s="81" t="s">
        <v>80</v>
      </c>
      <c r="L8" s="81" t="s">
        <v>80</v>
      </c>
      <c r="M8" s="81">
        <f>M9</f>
        <v>143</v>
      </c>
      <c r="N8" s="43">
        <v>0</v>
      </c>
      <c r="O8" s="44" t="s">
        <v>16</v>
      </c>
      <c r="P8" s="44" t="s">
        <v>16</v>
      </c>
      <c r="Q8" s="45">
        <f>Q11+Q16+Q30+Q43+Q49+Q55+Q63+Q67+Q77+Q81+Q95+Q99</f>
        <v>23279033.32</v>
      </c>
      <c r="R8" s="45">
        <f>R11+R16+R30+R43+R49+R55+R63+R67+R77+R81+R95+R99</f>
        <v>23259163.120000001</v>
      </c>
      <c r="S8" s="110">
        <f>Q8-R8</f>
        <v>19870.199999999255</v>
      </c>
      <c r="T8" s="45">
        <f t="shared" ref="T8" si="0">T11+T16+T30+T43+T49+T55+T63+T67+T77+T81+T95+T99</f>
        <v>23259163.120000001</v>
      </c>
      <c r="U8" s="45">
        <f>U11+U16+U30+U43+U49+U55+U63+U67+U77+U81+U95+U99</f>
        <v>18162758.899999999</v>
      </c>
    </row>
    <row r="9" spans="1:21" ht="73.5" customHeight="1" x14ac:dyDescent="0.25">
      <c r="A9" s="204" t="s">
        <v>124</v>
      </c>
      <c r="B9" s="205"/>
      <c r="C9" s="42" t="s">
        <v>41</v>
      </c>
      <c r="D9" s="42" t="s">
        <v>41</v>
      </c>
      <c r="E9" s="42" t="s">
        <v>41</v>
      </c>
      <c r="F9" s="42" t="s">
        <v>41</v>
      </c>
      <c r="G9" s="42" t="s">
        <v>41</v>
      </c>
      <c r="H9" s="42" t="s">
        <v>41</v>
      </c>
      <c r="I9" s="81">
        <f>I12+I17+I21+I24+I27+I31+I47+I50+I56++I58+I60+I86+I89+I91+I64+I68+I70+I72+I74+I78+I82+I96+I100</f>
        <v>96</v>
      </c>
      <c r="J9" s="81">
        <f>J12+J17+J21+J24+J27+J31+J47+J50+J56++J58+J60+J86+J89+J91+J64+J68+J70+J72+J74+J78+J82+J96+J100</f>
        <v>96</v>
      </c>
      <c r="K9" s="81" t="s">
        <v>80</v>
      </c>
      <c r="L9" s="81" t="s">
        <v>80</v>
      </c>
      <c r="M9" s="81">
        <f>M12+M17+M21+M24+M27+M31+M45+M47+M50+M56++M58+M60+M86+M89+M91+M64+M68+M70+M72+M74+M78+M82+M96+M100</f>
        <v>143</v>
      </c>
      <c r="N9" s="43">
        <v>0</v>
      </c>
      <c r="O9" s="44" t="s">
        <v>16</v>
      </c>
      <c r="P9" s="44" t="s">
        <v>16</v>
      </c>
      <c r="Q9" s="44" t="s">
        <v>16</v>
      </c>
      <c r="R9" s="44" t="s">
        <v>16</v>
      </c>
      <c r="S9" s="44" t="s">
        <v>16</v>
      </c>
      <c r="T9" s="44" t="s">
        <v>16</v>
      </c>
      <c r="U9" s="44" t="s">
        <v>16</v>
      </c>
    </row>
    <row r="10" spans="1:21" ht="126" customHeight="1" x14ac:dyDescent="0.25">
      <c r="A10" s="158" t="s">
        <v>89</v>
      </c>
      <c r="B10" s="159"/>
      <c r="C10" s="42">
        <v>1</v>
      </c>
      <c r="D10" s="47" t="s">
        <v>80</v>
      </c>
      <c r="E10" s="47" t="s">
        <v>80</v>
      </c>
      <c r="F10" s="47" t="s">
        <v>80</v>
      </c>
      <c r="G10" s="47" t="s">
        <v>80</v>
      </c>
      <c r="H10" s="47" t="s">
        <v>80</v>
      </c>
      <c r="I10" s="47" t="s">
        <v>80</v>
      </c>
      <c r="J10" s="47" t="s">
        <v>80</v>
      </c>
      <c r="K10" s="47" t="s">
        <v>80</v>
      </c>
      <c r="L10" s="47" t="s">
        <v>80</v>
      </c>
      <c r="M10" s="47" t="s">
        <v>80</v>
      </c>
      <c r="N10" s="47" t="s">
        <v>80</v>
      </c>
      <c r="O10" s="47" t="s">
        <v>80</v>
      </c>
      <c r="P10" s="47" t="s">
        <v>80</v>
      </c>
      <c r="Q10" s="90">
        <f>Q11</f>
        <v>5362500</v>
      </c>
      <c r="R10" s="90">
        <f>R11</f>
        <v>5362500</v>
      </c>
      <c r="S10" s="46">
        <f>Q10-R10</f>
        <v>0</v>
      </c>
      <c r="T10" s="90">
        <f>T11</f>
        <v>5362500</v>
      </c>
      <c r="U10" s="90">
        <f>U11</f>
        <v>4064678.94</v>
      </c>
    </row>
    <row r="11" spans="1:21" ht="86.25" customHeight="1" x14ac:dyDescent="0.25">
      <c r="A11" s="155" t="s">
        <v>181</v>
      </c>
      <c r="B11" s="156"/>
      <c r="C11" s="100">
        <v>1</v>
      </c>
      <c r="D11" s="80" t="s">
        <v>70</v>
      </c>
      <c r="E11" s="29" t="s">
        <v>49</v>
      </c>
      <c r="F11" s="80" t="s">
        <v>50</v>
      </c>
      <c r="G11" s="80" t="s">
        <v>72</v>
      </c>
      <c r="H11" s="80">
        <v>642</v>
      </c>
      <c r="I11" s="100">
        <v>1</v>
      </c>
      <c r="J11" s="100">
        <v>1</v>
      </c>
      <c r="K11" s="100">
        <v>1</v>
      </c>
      <c r="L11" s="100">
        <v>1</v>
      </c>
      <c r="M11" s="100">
        <v>1</v>
      </c>
      <c r="N11" s="100">
        <f>C11-L11</f>
        <v>0</v>
      </c>
      <c r="O11" s="80" t="s">
        <v>41</v>
      </c>
      <c r="P11" s="29" t="s">
        <v>41</v>
      </c>
      <c r="Q11" s="63">
        <f>Q13</f>
        <v>5362500</v>
      </c>
      <c r="R11" s="63">
        <f>R13</f>
        <v>5362500</v>
      </c>
      <c r="S11" s="101">
        <f>Q11-R11</f>
        <v>0</v>
      </c>
      <c r="T11" s="63">
        <f t="shared" ref="T11:U11" si="1">T13</f>
        <v>5362500</v>
      </c>
      <c r="U11" s="63">
        <f t="shared" si="1"/>
        <v>4064678.94</v>
      </c>
    </row>
    <row r="12" spans="1:21" ht="39" customHeight="1" x14ac:dyDescent="0.25">
      <c r="A12" s="162" t="s">
        <v>110</v>
      </c>
      <c r="B12" s="47" t="s">
        <v>81</v>
      </c>
      <c r="C12" s="47">
        <f>C13+C14</f>
        <v>2</v>
      </c>
      <c r="D12" s="47" t="s">
        <v>80</v>
      </c>
      <c r="E12" s="47" t="s">
        <v>80</v>
      </c>
      <c r="F12" s="47" t="s">
        <v>80</v>
      </c>
      <c r="G12" s="47" t="s">
        <v>82</v>
      </c>
      <c r="H12" s="47" t="s">
        <v>83</v>
      </c>
      <c r="I12" s="51">
        <f>I13+I14</f>
        <v>6</v>
      </c>
      <c r="J12" s="51">
        <f t="shared" ref="J12:N12" si="2">J13+J14</f>
        <v>6</v>
      </c>
      <c r="K12" s="51">
        <f t="shared" si="2"/>
        <v>39</v>
      </c>
      <c r="L12" s="51">
        <f t="shared" si="2"/>
        <v>39</v>
      </c>
      <c r="M12" s="51">
        <f t="shared" si="2"/>
        <v>39</v>
      </c>
      <c r="N12" s="51">
        <f t="shared" si="2"/>
        <v>0</v>
      </c>
      <c r="O12" s="47" t="s">
        <v>80</v>
      </c>
      <c r="P12" s="47" t="s">
        <v>80</v>
      </c>
      <c r="Q12" s="47" t="s">
        <v>80</v>
      </c>
      <c r="R12" s="47" t="s">
        <v>80</v>
      </c>
      <c r="S12" s="47" t="s">
        <v>80</v>
      </c>
      <c r="T12" s="47" t="s">
        <v>80</v>
      </c>
      <c r="U12" s="48" t="s">
        <v>80</v>
      </c>
    </row>
    <row r="13" spans="1:21" ht="105" customHeight="1" x14ac:dyDescent="0.25">
      <c r="A13" s="187"/>
      <c r="B13" s="58" t="s">
        <v>104</v>
      </c>
      <c r="C13" s="58">
        <v>1</v>
      </c>
      <c r="D13" s="58" t="s">
        <v>41</v>
      </c>
      <c r="E13" s="58" t="s">
        <v>41</v>
      </c>
      <c r="F13" s="52" t="s">
        <v>73</v>
      </c>
      <c r="G13" s="52" t="s">
        <v>72</v>
      </c>
      <c r="H13" s="52">
        <v>642</v>
      </c>
      <c r="I13" s="52">
        <v>3</v>
      </c>
      <c r="J13" s="52">
        <v>3</v>
      </c>
      <c r="K13" s="52">
        <v>32</v>
      </c>
      <c r="L13" s="52">
        <v>32</v>
      </c>
      <c r="M13" s="52">
        <v>32</v>
      </c>
      <c r="N13" s="52">
        <v>0</v>
      </c>
      <c r="O13" s="53">
        <v>45565</v>
      </c>
      <c r="P13" s="53">
        <v>45565</v>
      </c>
      <c r="Q13" s="192">
        <v>5362500</v>
      </c>
      <c r="R13" s="192">
        <v>5362500</v>
      </c>
      <c r="S13" s="188">
        <f>Q13-R13</f>
        <v>0</v>
      </c>
      <c r="T13" s="190">
        <f>Q13</f>
        <v>5362500</v>
      </c>
      <c r="U13" s="192">
        <v>4064678.94</v>
      </c>
    </row>
    <row r="14" spans="1:21" ht="76.5" customHeight="1" x14ac:dyDescent="0.25">
      <c r="A14" s="163"/>
      <c r="B14" s="58" t="s">
        <v>106</v>
      </c>
      <c r="C14" s="58">
        <v>1</v>
      </c>
      <c r="D14" s="58" t="s">
        <v>41</v>
      </c>
      <c r="E14" s="58" t="s">
        <v>41</v>
      </c>
      <c r="F14" s="52" t="s">
        <v>73</v>
      </c>
      <c r="G14" s="51" t="s">
        <v>72</v>
      </c>
      <c r="H14" s="51">
        <v>642</v>
      </c>
      <c r="I14" s="52">
        <v>3</v>
      </c>
      <c r="J14" s="52">
        <v>3</v>
      </c>
      <c r="K14" s="52">
        <v>7</v>
      </c>
      <c r="L14" s="52">
        <v>7</v>
      </c>
      <c r="M14" s="52">
        <v>7</v>
      </c>
      <c r="N14" s="52">
        <v>0</v>
      </c>
      <c r="O14" s="53">
        <v>45565</v>
      </c>
      <c r="P14" s="53">
        <v>45565</v>
      </c>
      <c r="Q14" s="193"/>
      <c r="R14" s="193"/>
      <c r="S14" s="189"/>
      <c r="T14" s="191"/>
      <c r="U14" s="193"/>
    </row>
    <row r="15" spans="1:21" ht="76.5" customHeight="1" x14ac:dyDescent="0.25">
      <c r="A15" s="221" t="s">
        <v>90</v>
      </c>
      <c r="B15" s="222"/>
      <c r="C15" s="59">
        <f>C16</f>
        <v>4</v>
      </c>
      <c r="D15" s="47" t="s">
        <v>80</v>
      </c>
      <c r="E15" s="47" t="s">
        <v>80</v>
      </c>
      <c r="F15" s="47" t="s">
        <v>80</v>
      </c>
      <c r="G15" s="47" t="s">
        <v>80</v>
      </c>
      <c r="H15" s="47" t="s">
        <v>80</v>
      </c>
      <c r="I15" s="47" t="s">
        <v>80</v>
      </c>
      <c r="J15" s="47" t="s">
        <v>80</v>
      </c>
      <c r="K15" s="47" t="s">
        <v>80</v>
      </c>
      <c r="L15" s="47" t="s">
        <v>80</v>
      </c>
      <c r="M15" s="47" t="s">
        <v>80</v>
      </c>
      <c r="N15" s="47" t="s">
        <v>80</v>
      </c>
      <c r="O15" s="47" t="s">
        <v>80</v>
      </c>
      <c r="P15" s="47" t="s">
        <v>80</v>
      </c>
      <c r="Q15" s="103">
        <f>Q16</f>
        <v>800000</v>
      </c>
      <c r="R15" s="103">
        <f>R16</f>
        <v>780129.8</v>
      </c>
      <c r="S15" s="104">
        <f>Q15-R15</f>
        <v>19870.199999999953</v>
      </c>
      <c r="T15" s="105">
        <f>T16</f>
        <v>780129.8</v>
      </c>
      <c r="U15" s="103">
        <f>U16</f>
        <v>780129.8</v>
      </c>
    </row>
    <row r="16" spans="1:21" ht="114.75" customHeight="1" x14ac:dyDescent="0.25">
      <c r="A16" s="155" t="s">
        <v>182</v>
      </c>
      <c r="B16" s="156"/>
      <c r="C16" s="42">
        <v>4</v>
      </c>
      <c r="D16" s="42" t="s">
        <v>125</v>
      </c>
      <c r="E16" s="97" t="s">
        <v>48</v>
      </c>
      <c r="F16" s="42" t="s">
        <v>50</v>
      </c>
      <c r="G16" s="42" t="s">
        <v>72</v>
      </c>
      <c r="H16" s="42">
        <v>642</v>
      </c>
      <c r="I16" s="42">
        <f>I17+I21+I24+I27</f>
        <v>10</v>
      </c>
      <c r="J16" s="42">
        <f t="shared" ref="J16:M16" si="3">J17+J21+J24+J27</f>
        <v>10</v>
      </c>
      <c r="K16" s="42">
        <f t="shared" si="3"/>
        <v>10</v>
      </c>
      <c r="L16" s="42">
        <f t="shared" si="3"/>
        <v>10</v>
      </c>
      <c r="M16" s="42">
        <f t="shared" si="3"/>
        <v>10</v>
      </c>
      <c r="N16" s="42" t="s">
        <v>41</v>
      </c>
      <c r="O16" s="91">
        <v>45443</v>
      </c>
      <c r="P16" s="91">
        <v>45443</v>
      </c>
      <c r="Q16" s="85">
        <f>Q18++Q22+Q25+Q28</f>
        <v>800000</v>
      </c>
      <c r="R16" s="85">
        <f>R18++R22+R25+R28</f>
        <v>780129.8</v>
      </c>
      <c r="S16" s="102">
        <f>Q16-R16</f>
        <v>19870.199999999953</v>
      </c>
      <c r="T16" s="85">
        <f t="shared" ref="T16:U16" si="4">T18++T22+T25+T28</f>
        <v>780129.8</v>
      </c>
      <c r="U16" s="85">
        <f t="shared" si="4"/>
        <v>780129.8</v>
      </c>
    </row>
    <row r="17" spans="1:21" ht="52.5" customHeight="1" x14ac:dyDescent="0.25">
      <c r="A17" s="162" t="s">
        <v>127</v>
      </c>
      <c r="B17" s="47" t="s">
        <v>81</v>
      </c>
      <c r="C17" s="51">
        <f>C18+C19+C20</f>
        <v>3</v>
      </c>
      <c r="D17" s="47" t="s">
        <v>80</v>
      </c>
      <c r="E17" s="47" t="s">
        <v>80</v>
      </c>
      <c r="F17" s="47" t="s">
        <v>80</v>
      </c>
      <c r="G17" s="47" t="s">
        <v>82</v>
      </c>
      <c r="H17" s="47" t="s">
        <v>83</v>
      </c>
      <c r="I17" s="51">
        <f t="shared" ref="I17:M17" si="5">I18+I19+I20</f>
        <v>3</v>
      </c>
      <c r="J17" s="51">
        <f t="shared" si="5"/>
        <v>3</v>
      </c>
      <c r="K17" s="51">
        <f t="shared" si="5"/>
        <v>3</v>
      </c>
      <c r="L17" s="51">
        <f t="shared" si="5"/>
        <v>3</v>
      </c>
      <c r="M17" s="51">
        <f t="shared" si="5"/>
        <v>3</v>
      </c>
      <c r="N17" s="51">
        <f t="shared" ref="N17" si="6">N18+N20</f>
        <v>0</v>
      </c>
      <c r="O17" s="47" t="s">
        <v>80</v>
      </c>
      <c r="P17" s="47" t="s">
        <v>80</v>
      </c>
      <c r="Q17" s="47" t="s">
        <v>80</v>
      </c>
      <c r="R17" s="47" t="s">
        <v>80</v>
      </c>
      <c r="S17" s="47" t="s">
        <v>80</v>
      </c>
      <c r="T17" s="47" t="s">
        <v>80</v>
      </c>
      <c r="U17" s="48" t="s">
        <v>80</v>
      </c>
    </row>
    <row r="18" spans="1:21" ht="80.25" customHeight="1" x14ac:dyDescent="0.25">
      <c r="A18" s="187"/>
      <c r="B18" s="49" t="s">
        <v>111</v>
      </c>
      <c r="C18" s="52">
        <v>1</v>
      </c>
      <c r="D18" s="49" t="s">
        <v>41</v>
      </c>
      <c r="E18" s="49" t="s">
        <v>41</v>
      </c>
      <c r="F18" s="52" t="s">
        <v>73</v>
      </c>
      <c r="G18" s="52" t="s">
        <v>72</v>
      </c>
      <c r="H18" s="52">
        <v>642</v>
      </c>
      <c r="I18" s="52">
        <v>1</v>
      </c>
      <c r="J18" s="52">
        <v>1</v>
      </c>
      <c r="K18" s="52">
        <v>1</v>
      </c>
      <c r="L18" s="52">
        <v>1</v>
      </c>
      <c r="M18" s="52">
        <v>1</v>
      </c>
      <c r="N18" s="52">
        <v>0</v>
      </c>
      <c r="O18" s="53">
        <v>45443</v>
      </c>
      <c r="P18" s="53">
        <v>45443</v>
      </c>
      <c r="Q18" s="192">
        <v>200000</v>
      </c>
      <c r="R18" s="192">
        <v>198250</v>
      </c>
      <c r="S18" s="188">
        <f>Q18-R18</f>
        <v>1750</v>
      </c>
      <c r="T18" s="190">
        <v>198250</v>
      </c>
      <c r="U18" s="197">
        <v>198250</v>
      </c>
    </row>
    <row r="19" spans="1:21" ht="57.75" customHeight="1" x14ac:dyDescent="0.25">
      <c r="A19" s="187"/>
      <c r="B19" s="54" t="s">
        <v>107</v>
      </c>
      <c r="C19" s="55">
        <v>1</v>
      </c>
      <c r="D19" s="54" t="s">
        <v>41</v>
      </c>
      <c r="E19" s="54" t="s">
        <v>41</v>
      </c>
      <c r="F19" s="55" t="s">
        <v>73</v>
      </c>
      <c r="G19" s="52" t="s">
        <v>72</v>
      </c>
      <c r="H19" s="52">
        <v>642</v>
      </c>
      <c r="I19" s="55">
        <v>1</v>
      </c>
      <c r="J19" s="55">
        <v>1</v>
      </c>
      <c r="K19" s="55">
        <v>1</v>
      </c>
      <c r="L19" s="55">
        <v>1</v>
      </c>
      <c r="M19" s="55">
        <v>1</v>
      </c>
      <c r="N19" s="55">
        <v>0</v>
      </c>
      <c r="O19" s="56" t="s">
        <v>112</v>
      </c>
      <c r="P19" s="56">
        <v>45443</v>
      </c>
      <c r="Q19" s="194"/>
      <c r="R19" s="194"/>
      <c r="S19" s="195"/>
      <c r="T19" s="196"/>
      <c r="U19" s="198"/>
    </row>
    <row r="20" spans="1:21" ht="69" customHeight="1" x14ac:dyDescent="0.25">
      <c r="A20" s="163"/>
      <c r="B20" s="54" t="s">
        <v>108</v>
      </c>
      <c r="C20" s="55">
        <v>1</v>
      </c>
      <c r="D20" s="54" t="s">
        <v>41</v>
      </c>
      <c r="E20" s="54" t="s">
        <v>41</v>
      </c>
      <c r="F20" s="55" t="s">
        <v>73</v>
      </c>
      <c r="G20" s="57" t="s">
        <v>72</v>
      </c>
      <c r="H20" s="57">
        <v>642</v>
      </c>
      <c r="I20" s="55">
        <v>1</v>
      </c>
      <c r="J20" s="55">
        <v>1</v>
      </c>
      <c r="K20" s="55">
        <v>1</v>
      </c>
      <c r="L20" s="55">
        <v>1</v>
      </c>
      <c r="M20" s="55">
        <v>1</v>
      </c>
      <c r="N20" s="55">
        <v>0</v>
      </c>
      <c r="O20" s="56" t="s">
        <v>109</v>
      </c>
      <c r="P20" s="56">
        <v>45376</v>
      </c>
      <c r="Q20" s="193"/>
      <c r="R20" s="193"/>
      <c r="S20" s="189"/>
      <c r="T20" s="191"/>
      <c r="U20" s="199"/>
    </row>
    <row r="21" spans="1:21" s="28" customFormat="1" ht="60.75" customHeight="1" x14ac:dyDescent="0.25">
      <c r="A21" s="200" t="s">
        <v>148</v>
      </c>
      <c r="B21" s="47" t="s">
        <v>81</v>
      </c>
      <c r="C21" s="47">
        <f>C23+C22</f>
        <v>2</v>
      </c>
      <c r="D21" s="47" t="s">
        <v>80</v>
      </c>
      <c r="E21" s="47" t="s">
        <v>80</v>
      </c>
      <c r="F21" s="47" t="s">
        <v>80</v>
      </c>
      <c r="G21" s="47" t="s">
        <v>82</v>
      </c>
      <c r="H21" s="47" t="s">
        <v>83</v>
      </c>
      <c r="I21" s="51">
        <f>I23+I22</f>
        <v>2</v>
      </c>
      <c r="J21" s="51">
        <f t="shared" ref="J21:N21" si="7">J23+J22</f>
        <v>2</v>
      </c>
      <c r="K21" s="51">
        <f t="shared" si="7"/>
        <v>2</v>
      </c>
      <c r="L21" s="51">
        <f t="shared" si="7"/>
        <v>2</v>
      </c>
      <c r="M21" s="51">
        <f t="shared" si="7"/>
        <v>2</v>
      </c>
      <c r="N21" s="51">
        <f t="shared" si="7"/>
        <v>0</v>
      </c>
      <c r="O21" s="47" t="s">
        <v>80</v>
      </c>
      <c r="P21" s="47" t="s">
        <v>80</v>
      </c>
      <c r="Q21" s="47" t="s">
        <v>80</v>
      </c>
      <c r="R21" s="47" t="s">
        <v>80</v>
      </c>
      <c r="S21" s="47" t="s">
        <v>80</v>
      </c>
      <c r="T21" s="47" t="s">
        <v>80</v>
      </c>
      <c r="U21" s="48" t="s">
        <v>80</v>
      </c>
    </row>
    <row r="22" spans="1:21" s="28" customFormat="1" ht="97.5" customHeight="1" x14ac:dyDescent="0.25">
      <c r="A22" s="201"/>
      <c r="B22" s="58" t="s">
        <v>114</v>
      </c>
      <c r="C22" s="58">
        <v>1</v>
      </c>
      <c r="D22" s="58" t="s">
        <v>41</v>
      </c>
      <c r="E22" s="58" t="s">
        <v>41</v>
      </c>
      <c r="F22" s="52" t="s">
        <v>73</v>
      </c>
      <c r="G22" s="52" t="s">
        <v>72</v>
      </c>
      <c r="H22" s="52">
        <v>642</v>
      </c>
      <c r="I22" s="52">
        <v>1</v>
      </c>
      <c r="J22" s="52">
        <v>1</v>
      </c>
      <c r="K22" s="52">
        <v>1</v>
      </c>
      <c r="L22" s="52">
        <v>1</v>
      </c>
      <c r="M22" s="52">
        <v>1</v>
      </c>
      <c r="N22" s="52">
        <v>0</v>
      </c>
      <c r="O22" s="60">
        <v>45383</v>
      </c>
      <c r="P22" s="60">
        <v>45383</v>
      </c>
      <c r="Q22" s="183">
        <v>200000</v>
      </c>
      <c r="R22" s="183">
        <v>184042</v>
      </c>
      <c r="S22" s="183">
        <f>Q22-R22</f>
        <v>15958</v>
      </c>
      <c r="T22" s="183">
        <v>184042</v>
      </c>
      <c r="U22" s="185">
        <v>184042</v>
      </c>
    </row>
    <row r="23" spans="1:21" s="28" customFormat="1" ht="90.75" customHeight="1" x14ac:dyDescent="0.25">
      <c r="A23" s="202"/>
      <c r="B23" s="58" t="s">
        <v>115</v>
      </c>
      <c r="C23" s="58">
        <v>1</v>
      </c>
      <c r="D23" s="58" t="s">
        <v>41</v>
      </c>
      <c r="E23" s="58" t="s">
        <v>41</v>
      </c>
      <c r="F23" s="52" t="s">
        <v>73</v>
      </c>
      <c r="G23" s="52" t="s">
        <v>72</v>
      </c>
      <c r="H23" s="52">
        <v>642</v>
      </c>
      <c r="I23" s="52">
        <v>1</v>
      </c>
      <c r="J23" s="52">
        <v>1</v>
      </c>
      <c r="K23" s="52">
        <v>1</v>
      </c>
      <c r="L23" s="52">
        <v>1</v>
      </c>
      <c r="M23" s="52">
        <v>1</v>
      </c>
      <c r="N23" s="52">
        <v>0</v>
      </c>
      <c r="O23" s="53">
        <v>45444</v>
      </c>
      <c r="P23" s="53">
        <v>45444</v>
      </c>
      <c r="Q23" s="184"/>
      <c r="R23" s="184"/>
      <c r="S23" s="184"/>
      <c r="T23" s="184"/>
      <c r="U23" s="186"/>
    </row>
    <row r="24" spans="1:21" ht="42" customHeight="1" x14ac:dyDescent="0.25">
      <c r="A24" s="162" t="s">
        <v>149</v>
      </c>
      <c r="B24" s="47" t="s">
        <v>81</v>
      </c>
      <c r="C24" s="47">
        <f>C26+C25</f>
        <v>2</v>
      </c>
      <c r="D24" s="47" t="s">
        <v>80</v>
      </c>
      <c r="E24" s="47" t="s">
        <v>80</v>
      </c>
      <c r="F24" s="47" t="s">
        <v>80</v>
      </c>
      <c r="G24" s="47" t="s">
        <v>82</v>
      </c>
      <c r="H24" s="47" t="s">
        <v>83</v>
      </c>
      <c r="I24" s="47">
        <f>I26+I25</f>
        <v>2</v>
      </c>
      <c r="J24" s="47">
        <f t="shared" ref="J24:M24" si="8">J26+J25</f>
        <v>2</v>
      </c>
      <c r="K24" s="47">
        <f t="shared" si="8"/>
        <v>2</v>
      </c>
      <c r="L24" s="47">
        <f t="shared" si="8"/>
        <v>2</v>
      </c>
      <c r="M24" s="47">
        <f t="shared" si="8"/>
        <v>2</v>
      </c>
      <c r="N24" s="47">
        <f>N26+N25</f>
        <v>0</v>
      </c>
      <c r="O24" s="47" t="s">
        <v>80</v>
      </c>
      <c r="P24" s="47" t="s">
        <v>80</v>
      </c>
      <c r="Q24" s="47" t="s">
        <v>80</v>
      </c>
      <c r="R24" s="47" t="s">
        <v>80</v>
      </c>
      <c r="S24" s="47" t="s">
        <v>80</v>
      </c>
      <c r="T24" s="47" t="s">
        <v>80</v>
      </c>
      <c r="U24" s="47" t="s">
        <v>80</v>
      </c>
    </row>
    <row r="25" spans="1:21" ht="59.25" customHeight="1" x14ac:dyDescent="0.25">
      <c r="A25" s="187"/>
      <c r="B25" s="58" t="s">
        <v>161</v>
      </c>
      <c r="C25" s="61">
        <v>1</v>
      </c>
      <c r="D25" s="61" t="s">
        <v>80</v>
      </c>
      <c r="E25" s="61" t="s">
        <v>80</v>
      </c>
      <c r="F25" s="61" t="s">
        <v>80</v>
      </c>
      <c r="G25" s="61" t="s">
        <v>82</v>
      </c>
      <c r="H25" s="61" t="s">
        <v>83</v>
      </c>
      <c r="I25" s="52">
        <v>1</v>
      </c>
      <c r="J25" s="52">
        <v>1</v>
      </c>
      <c r="K25" s="52">
        <v>1</v>
      </c>
      <c r="L25" s="52">
        <v>1</v>
      </c>
      <c r="M25" s="52">
        <v>1</v>
      </c>
      <c r="N25" s="52">
        <v>0</v>
      </c>
      <c r="O25" s="60">
        <v>45351</v>
      </c>
      <c r="P25" s="60">
        <v>45351</v>
      </c>
      <c r="Q25" s="183">
        <v>200000</v>
      </c>
      <c r="R25" s="183">
        <v>197911</v>
      </c>
      <c r="S25" s="183">
        <f>Q25-R25</f>
        <v>2089</v>
      </c>
      <c r="T25" s="183">
        <v>197911</v>
      </c>
      <c r="U25" s="183">
        <v>197911</v>
      </c>
    </row>
    <row r="26" spans="1:21" ht="51.75" customHeight="1" x14ac:dyDescent="0.25">
      <c r="A26" s="163"/>
      <c r="B26" s="58" t="s">
        <v>116</v>
      </c>
      <c r="C26" s="61">
        <v>1</v>
      </c>
      <c r="D26" s="61" t="s">
        <v>80</v>
      </c>
      <c r="E26" s="61" t="s">
        <v>80</v>
      </c>
      <c r="F26" s="61" t="s">
        <v>80</v>
      </c>
      <c r="G26" s="61" t="s">
        <v>82</v>
      </c>
      <c r="H26" s="61" t="s">
        <v>83</v>
      </c>
      <c r="I26" s="52">
        <v>1</v>
      </c>
      <c r="J26" s="52">
        <v>1</v>
      </c>
      <c r="K26" s="52">
        <v>1</v>
      </c>
      <c r="L26" s="52">
        <v>1</v>
      </c>
      <c r="M26" s="52">
        <v>1</v>
      </c>
      <c r="N26" s="52">
        <v>0</v>
      </c>
      <c r="O26" s="60">
        <v>45412</v>
      </c>
      <c r="P26" s="60">
        <v>45409</v>
      </c>
      <c r="Q26" s="184"/>
      <c r="R26" s="184"/>
      <c r="S26" s="184"/>
      <c r="T26" s="184"/>
      <c r="U26" s="184"/>
    </row>
    <row r="27" spans="1:21" ht="33.75" customHeight="1" x14ac:dyDescent="0.25">
      <c r="A27" s="162" t="s">
        <v>150</v>
      </c>
      <c r="B27" s="47" t="s">
        <v>81</v>
      </c>
      <c r="C27" s="47">
        <f>C28+C29</f>
        <v>2</v>
      </c>
      <c r="D27" s="47" t="s">
        <v>80</v>
      </c>
      <c r="E27" s="47" t="s">
        <v>80</v>
      </c>
      <c r="F27" s="47" t="s">
        <v>80</v>
      </c>
      <c r="G27" s="47" t="s">
        <v>82</v>
      </c>
      <c r="H27" s="47" t="s">
        <v>83</v>
      </c>
      <c r="I27" s="32">
        <f>I28+I29</f>
        <v>3</v>
      </c>
      <c r="J27" s="32">
        <f t="shared" ref="J27" si="9">J28+J29</f>
        <v>3</v>
      </c>
      <c r="K27" s="32">
        <f t="shared" ref="K27" si="10">K28+K29</f>
        <v>3</v>
      </c>
      <c r="L27" s="32">
        <f t="shared" ref="L27" si="11">L28+L29</f>
        <v>3</v>
      </c>
      <c r="M27" s="32">
        <f t="shared" ref="M27" si="12">M28+M29</f>
        <v>3</v>
      </c>
      <c r="N27" s="32">
        <f t="shared" ref="N27" si="13">N28+N29</f>
        <v>0</v>
      </c>
      <c r="O27" s="47" t="s">
        <v>80</v>
      </c>
      <c r="P27" s="47" t="s">
        <v>80</v>
      </c>
      <c r="Q27" s="47" t="s">
        <v>80</v>
      </c>
      <c r="R27" s="47" t="s">
        <v>80</v>
      </c>
      <c r="S27" s="47" t="s">
        <v>80</v>
      </c>
      <c r="T27" s="47" t="s">
        <v>80</v>
      </c>
      <c r="U27" s="48" t="s">
        <v>80</v>
      </c>
    </row>
    <row r="28" spans="1:21" ht="73.5" customHeight="1" x14ac:dyDescent="0.25">
      <c r="A28" s="187"/>
      <c r="B28" s="58" t="s">
        <v>117</v>
      </c>
      <c r="C28" s="58">
        <v>1</v>
      </c>
      <c r="D28" s="58" t="s">
        <v>41</v>
      </c>
      <c r="E28" s="58" t="s">
        <v>41</v>
      </c>
      <c r="F28" s="58" t="s">
        <v>73</v>
      </c>
      <c r="G28" s="58" t="s">
        <v>72</v>
      </c>
      <c r="H28" s="58">
        <v>642</v>
      </c>
      <c r="I28" s="58">
        <v>2</v>
      </c>
      <c r="J28" s="58">
        <v>2</v>
      </c>
      <c r="K28" s="58">
        <v>2</v>
      </c>
      <c r="L28" s="58">
        <v>2</v>
      </c>
      <c r="M28" s="58">
        <v>2</v>
      </c>
      <c r="N28" s="58">
        <v>0</v>
      </c>
      <c r="O28" s="62">
        <v>45473</v>
      </c>
      <c r="P28" s="62">
        <v>45473</v>
      </c>
      <c r="Q28" s="211">
        <v>200000</v>
      </c>
      <c r="R28" s="211">
        <v>199926.8</v>
      </c>
      <c r="S28" s="208">
        <f>Q28-R28</f>
        <v>73.200000000011642</v>
      </c>
      <c r="T28" s="211">
        <v>199926.8</v>
      </c>
      <c r="U28" s="213">
        <v>199926.8</v>
      </c>
    </row>
    <row r="29" spans="1:21" ht="63.75" customHeight="1" x14ac:dyDescent="0.25">
      <c r="A29" s="163"/>
      <c r="B29" s="58" t="s">
        <v>118</v>
      </c>
      <c r="C29" s="58">
        <v>1</v>
      </c>
      <c r="D29" s="58" t="s">
        <v>41</v>
      </c>
      <c r="E29" s="58" t="s">
        <v>41</v>
      </c>
      <c r="F29" s="58" t="s">
        <v>73</v>
      </c>
      <c r="G29" s="32" t="s">
        <v>72</v>
      </c>
      <c r="H29" s="32">
        <v>642</v>
      </c>
      <c r="I29" s="58">
        <v>1</v>
      </c>
      <c r="J29" s="58">
        <v>1</v>
      </c>
      <c r="K29" s="58">
        <v>1</v>
      </c>
      <c r="L29" s="58">
        <v>1</v>
      </c>
      <c r="M29" s="58">
        <v>1</v>
      </c>
      <c r="N29" s="58">
        <v>0</v>
      </c>
      <c r="O29" s="62">
        <v>45473</v>
      </c>
      <c r="P29" s="62">
        <v>45473</v>
      </c>
      <c r="Q29" s="212"/>
      <c r="R29" s="212"/>
      <c r="S29" s="210"/>
      <c r="T29" s="212"/>
      <c r="U29" s="214"/>
    </row>
    <row r="30" spans="1:21" ht="166.5" customHeight="1" x14ac:dyDescent="0.25">
      <c r="A30" s="224" t="s">
        <v>195</v>
      </c>
      <c r="B30" s="224"/>
      <c r="C30" s="125">
        <v>5</v>
      </c>
      <c r="D30" s="47" t="s">
        <v>80</v>
      </c>
      <c r="E30" s="47" t="s">
        <v>80</v>
      </c>
      <c r="F30" s="47" t="s">
        <v>80</v>
      </c>
      <c r="G30" s="47" t="s">
        <v>80</v>
      </c>
      <c r="H30" s="47" t="s">
        <v>80</v>
      </c>
      <c r="I30" s="47" t="s">
        <v>80</v>
      </c>
      <c r="J30" s="47" t="s">
        <v>80</v>
      </c>
      <c r="K30" s="47" t="s">
        <v>80</v>
      </c>
      <c r="L30" s="47" t="s">
        <v>80</v>
      </c>
      <c r="M30" s="47" t="s">
        <v>80</v>
      </c>
      <c r="N30" s="47" t="s">
        <v>80</v>
      </c>
      <c r="O30" s="47" t="s">
        <v>80</v>
      </c>
      <c r="P30" s="47" t="s">
        <v>80</v>
      </c>
      <c r="Q30" s="96">
        <f>Q31</f>
        <v>2200000</v>
      </c>
      <c r="R30" s="96">
        <f>R31</f>
        <v>2200000</v>
      </c>
      <c r="S30" s="50">
        <f>Q30-R30</f>
        <v>0</v>
      </c>
      <c r="T30" s="96">
        <f t="shared" ref="T30:U30" si="14">T31</f>
        <v>2200000</v>
      </c>
      <c r="U30" s="96">
        <f t="shared" si="14"/>
        <v>2200000</v>
      </c>
    </row>
    <row r="31" spans="1:21" ht="105.75" customHeight="1" x14ac:dyDescent="0.25">
      <c r="A31" s="155" t="s">
        <v>197</v>
      </c>
      <c r="B31" s="156"/>
      <c r="C31" s="42">
        <v>5</v>
      </c>
      <c r="D31" s="42" t="s">
        <v>199</v>
      </c>
      <c r="E31" s="97" t="s">
        <v>48</v>
      </c>
      <c r="F31" s="42" t="s">
        <v>50</v>
      </c>
      <c r="G31" s="42" t="s">
        <v>72</v>
      </c>
      <c r="H31" s="42">
        <v>642</v>
      </c>
      <c r="I31" s="42">
        <v>5</v>
      </c>
      <c r="J31" s="42">
        <v>5</v>
      </c>
      <c r="K31" s="42">
        <v>5</v>
      </c>
      <c r="L31" s="42">
        <v>5</v>
      </c>
      <c r="M31" s="42">
        <v>5</v>
      </c>
      <c r="N31" s="42" t="s">
        <v>41</v>
      </c>
      <c r="O31" s="91">
        <v>45443</v>
      </c>
      <c r="P31" s="91">
        <v>45443</v>
      </c>
      <c r="Q31" s="126">
        <f>Q33+Q35+Q37+Q39+Q41</f>
        <v>2200000</v>
      </c>
      <c r="R31" s="126">
        <f>R33+R35+R37+R39+R41</f>
        <v>2200000</v>
      </c>
      <c r="S31" s="102">
        <f>Q31-R31</f>
        <v>0</v>
      </c>
      <c r="T31" s="126">
        <f t="shared" ref="T31:U31" si="15">T33+T35+T37+T39+T41</f>
        <v>2200000</v>
      </c>
      <c r="U31" s="126">
        <f t="shared" si="15"/>
        <v>2200000</v>
      </c>
    </row>
    <row r="32" spans="1:21" s="127" customFormat="1" ht="42" customHeight="1" x14ac:dyDescent="0.25">
      <c r="A32" s="157" t="s">
        <v>204</v>
      </c>
      <c r="B32" s="47" t="s">
        <v>81</v>
      </c>
      <c r="C32" s="47">
        <f>C33</f>
        <v>1</v>
      </c>
      <c r="D32" s="47" t="s">
        <v>80</v>
      </c>
      <c r="E32" s="47" t="s">
        <v>80</v>
      </c>
      <c r="F32" s="47" t="s">
        <v>80</v>
      </c>
      <c r="G32" s="47" t="s">
        <v>82</v>
      </c>
      <c r="H32" s="47" t="s">
        <v>83</v>
      </c>
      <c r="I32" s="47">
        <f>I33</f>
        <v>1</v>
      </c>
      <c r="J32" s="47">
        <f t="shared" ref="J32" si="16">J33</f>
        <v>1</v>
      </c>
      <c r="K32" s="47">
        <f t="shared" ref="K32" si="17">K33</f>
        <v>1</v>
      </c>
      <c r="L32" s="47">
        <f t="shared" ref="L32" si="18">L33</f>
        <v>1</v>
      </c>
      <c r="M32" s="47">
        <f t="shared" ref="M32" si="19">M33</f>
        <v>1</v>
      </c>
      <c r="N32" s="47">
        <f t="shared" ref="N32" si="20">N33</f>
        <v>0</v>
      </c>
      <c r="O32" s="47" t="s">
        <v>80</v>
      </c>
      <c r="P32" s="47" t="s">
        <v>80</v>
      </c>
      <c r="Q32" s="47" t="s">
        <v>80</v>
      </c>
      <c r="R32" s="47" t="s">
        <v>80</v>
      </c>
      <c r="S32" s="47" t="s">
        <v>80</v>
      </c>
      <c r="T32" s="47" t="s">
        <v>80</v>
      </c>
      <c r="U32" s="47" t="s">
        <v>80</v>
      </c>
    </row>
    <row r="33" spans="1:21" s="127" customFormat="1" ht="51.75" customHeight="1" x14ac:dyDescent="0.25">
      <c r="A33" s="157"/>
      <c r="B33" s="125" t="s">
        <v>198</v>
      </c>
      <c r="C33" s="61">
        <v>1</v>
      </c>
      <c r="D33" s="61" t="s">
        <v>80</v>
      </c>
      <c r="E33" s="61" t="s">
        <v>80</v>
      </c>
      <c r="F33" s="61" t="s">
        <v>80</v>
      </c>
      <c r="G33" s="61" t="s">
        <v>82</v>
      </c>
      <c r="H33" s="61" t="s">
        <v>83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0</v>
      </c>
      <c r="O33" s="60">
        <v>45595</v>
      </c>
      <c r="P33" s="60">
        <v>45595</v>
      </c>
      <c r="Q33" s="128">
        <v>600000</v>
      </c>
      <c r="R33" s="128">
        <v>600000</v>
      </c>
      <c r="S33" s="128">
        <f>Q33-R33</f>
        <v>0</v>
      </c>
      <c r="T33" s="128">
        <v>600000</v>
      </c>
      <c r="U33" s="128">
        <v>600000</v>
      </c>
    </row>
    <row r="34" spans="1:21" s="127" customFormat="1" ht="42" customHeight="1" x14ac:dyDescent="0.25">
      <c r="A34" s="157" t="s">
        <v>202</v>
      </c>
      <c r="B34" s="47" t="s">
        <v>81</v>
      </c>
      <c r="C34" s="47">
        <f>C35</f>
        <v>1</v>
      </c>
      <c r="D34" s="47" t="s">
        <v>80</v>
      </c>
      <c r="E34" s="47" t="s">
        <v>80</v>
      </c>
      <c r="F34" s="47" t="s">
        <v>80</v>
      </c>
      <c r="G34" s="47" t="s">
        <v>82</v>
      </c>
      <c r="H34" s="47" t="s">
        <v>83</v>
      </c>
      <c r="I34" s="47">
        <f>I35</f>
        <v>1</v>
      </c>
      <c r="J34" s="47">
        <f t="shared" ref="J34" si="21">J35</f>
        <v>1</v>
      </c>
      <c r="K34" s="47">
        <f t="shared" ref="K34" si="22">K35</f>
        <v>1</v>
      </c>
      <c r="L34" s="47">
        <f t="shared" ref="L34" si="23">L35</f>
        <v>1</v>
      </c>
      <c r="M34" s="47">
        <f t="shared" ref="M34" si="24">M35</f>
        <v>1</v>
      </c>
      <c r="N34" s="47">
        <f t="shared" ref="N34" si="25">N35</f>
        <v>0</v>
      </c>
      <c r="O34" s="47" t="s">
        <v>80</v>
      </c>
      <c r="P34" s="47" t="s">
        <v>80</v>
      </c>
      <c r="Q34" s="47" t="s">
        <v>80</v>
      </c>
      <c r="R34" s="47" t="s">
        <v>80</v>
      </c>
      <c r="S34" s="47" t="s">
        <v>80</v>
      </c>
      <c r="T34" s="47" t="s">
        <v>80</v>
      </c>
      <c r="U34" s="47" t="s">
        <v>80</v>
      </c>
    </row>
    <row r="35" spans="1:21" s="127" customFormat="1" ht="51.75" customHeight="1" x14ac:dyDescent="0.25">
      <c r="A35" s="157"/>
      <c r="B35" s="125" t="s">
        <v>198</v>
      </c>
      <c r="C35" s="61">
        <v>1</v>
      </c>
      <c r="D35" s="61" t="s">
        <v>80</v>
      </c>
      <c r="E35" s="61" t="s">
        <v>80</v>
      </c>
      <c r="F35" s="61" t="s">
        <v>80</v>
      </c>
      <c r="G35" s="61" t="s">
        <v>82</v>
      </c>
      <c r="H35" s="61" t="s">
        <v>83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0</v>
      </c>
      <c r="O35" s="60">
        <v>45595</v>
      </c>
      <c r="P35" s="60">
        <v>45595</v>
      </c>
      <c r="Q35" s="128">
        <v>500000</v>
      </c>
      <c r="R35" s="128">
        <v>500000</v>
      </c>
      <c r="S35" s="128">
        <f>Q35-R35</f>
        <v>0</v>
      </c>
      <c r="T35" s="128">
        <v>500000</v>
      </c>
      <c r="U35" s="128">
        <v>500000</v>
      </c>
    </row>
    <row r="36" spans="1:21" s="127" customFormat="1" ht="42" customHeight="1" x14ac:dyDescent="0.25">
      <c r="A36" s="157" t="s">
        <v>201</v>
      </c>
      <c r="B36" s="47" t="s">
        <v>81</v>
      </c>
      <c r="C36" s="47">
        <f>C37</f>
        <v>1</v>
      </c>
      <c r="D36" s="47" t="s">
        <v>80</v>
      </c>
      <c r="E36" s="47" t="s">
        <v>80</v>
      </c>
      <c r="F36" s="47" t="s">
        <v>80</v>
      </c>
      <c r="G36" s="47" t="s">
        <v>82</v>
      </c>
      <c r="H36" s="47" t="s">
        <v>83</v>
      </c>
      <c r="I36" s="47">
        <f>I37</f>
        <v>1</v>
      </c>
      <c r="J36" s="47">
        <f t="shared" ref="J36" si="26">J37</f>
        <v>1</v>
      </c>
      <c r="K36" s="47">
        <f t="shared" ref="K36" si="27">K37</f>
        <v>1</v>
      </c>
      <c r="L36" s="47">
        <f t="shared" ref="L36" si="28">L37</f>
        <v>1</v>
      </c>
      <c r="M36" s="47">
        <f t="shared" ref="M36" si="29">M37</f>
        <v>1</v>
      </c>
      <c r="N36" s="47">
        <f t="shared" ref="N36" si="30">N37</f>
        <v>0</v>
      </c>
      <c r="O36" s="47" t="s">
        <v>80</v>
      </c>
      <c r="P36" s="47" t="s">
        <v>80</v>
      </c>
      <c r="Q36" s="47" t="s">
        <v>80</v>
      </c>
      <c r="R36" s="47" t="s">
        <v>80</v>
      </c>
      <c r="S36" s="47" t="s">
        <v>80</v>
      </c>
      <c r="T36" s="47" t="s">
        <v>80</v>
      </c>
      <c r="U36" s="47" t="s">
        <v>80</v>
      </c>
    </row>
    <row r="37" spans="1:21" s="127" customFormat="1" ht="51.75" customHeight="1" x14ac:dyDescent="0.25">
      <c r="A37" s="157"/>
      <c r="B37" s="125" t="s">
        <v>203</v>
      </c>
      <c r="C37" s="61">
        <v>1</v>
      </c>
      <c r="D37" s="61" t="s">
        <v>80</v>
      </c>
      <c r="E37" s="61" t="s">
        <v>80</v>
      </c>
      <c r="F37" s="61" t="s">
        <v>80</v>
      </c>
      <c r="G37" s="61" t="s">
        <v>82</v>
      </c>
      <c r="H37" s="61" t="s">
        <v>83</v>
      </c>
      <c r="I37" s="52">
        <v>1</v>
      </c>
      <c r="J37" s="52">
        <v>1</v>
      </c>
      <c r="K37" s="52">
        <v>1</v>
      </c>
      <c r="L37" s="52">
        <v>1</v>
      </c>
      <c r="M37" s="52">
        <v>1</v>
      </c>
      <c r="N37" s="52">
        <v>0</v>
      </c>
      <c r="O37" s="60">
        <v>45595</v>
      </c>
      <c r="P37" s="60">
        <v>45595</v>
      </c>
      <c r="Q37" s="128">
        <v>300000</v>
      </c>
      <c r="R37" s="128">
        <v>300000</v>
      </c>
      <c r="S37" s="128">
        <f>Q37-R37</f>
        <v>0</v>
      </c>
      <c r="T37" s="128">
        <v>300000</v>
      </c>
      <c r="U37" s="128">
        <v>300000</v>
      </c>
    </row>
    <row r="38" spans="1:21" s="127" customFormat="1" ht="42" customHeight="1" x14ac:dyDescent="0.25">
      <c r="A38" s="157" t="s">
        <v>200</v>
      </c>
      <c r="B38" s="47" t="s">
        <v>81</v>
      </c>
      <c r="C38" s="47">
        <f>C39</f>
        <v>1</v>
      </c>
      <c r="D38" s="47" t="s">
        <v>80</v>
      </c>
      <c r="E38" s="47" t="s">
        <v>80</v>
      </c>
      <c r="F38" s="47" t="s">
        <v>80</v>
      </c>
      <c r="G38" s="47" t="s">
        <v>82</v>
      </c>
      <c r="H38" s="47" t="s">
        <v>83</v>
      </c>
      <c r="I38" s="47">
        <f>I39</f>
        <v>1</v>
      </c>
      <c r="J38" s="47">
        <f t="shared" ref="J38" si="31">J39</f>
        <v>1</v>
      </c>
      <c r="K38" s="47">
        <f t="shared" ref="K38" si="32">K39</f>
        <v>1</v>
      </c>
      <c r="L38" s="47">
        <f t="shared" ref="L38" si="33">L39</f>
        <v>1</v>
      </c>
      <c r="M38" s="47">
        <f t="shared" ref="M38" si="34">M39</f>
        <v>1</v>
      </c>
      <c r="N38" s="47">
        <f t="shared" ref="N38" si="35">N39</f>
        <v>0</v>
      </c>
      <c r="O38" s="47" t="s">
        <v>80</v>
      </c>
      <c r="P38" s="47" t="s">
        <v>80</v>
      </c>
      <c r="Q38" s="47" t="s">
        <v>80</v>
      </c>
      <c r="R38" s="47" t="s">
        <v>80</v>
      </c>
      <c r="S38" s="47" t="s">
        <v>80</v>
      </c>
      <c r="T38" s="47" t="s">
        <v>80</v>
      </c>
      <c r="U38" s="47" t="s">
        <v>80</v>
      </c>
    </row>
    <row r="39" spans="1:21" s="127" customFormat="1" ht="51.75" customHeight="1" x14ac:dyDescent="0.25">
      <c r="A39" s="157"/>
      <c r="B39" s="125" t="s">
        <v>203</v>
      </c>
      <c r="C39" s="61">
        <v>1</v>
      </c>
      <c r="D39" s="61" t="s">
        <v>80</v>
      </c>
      <c r="E39" s="61" t="s">
        <v>80</v>
      </c>
      <c r="F39" s="61" t="s">
        <v>80</v>
      </c>
      <c r="G39" s="61" t="s">
        <v>82</v>
      </c>
      <c r="H39" s="61" t="s">
        <v>83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0</v>
      </c>
      <c r="O39" s="60">
        <v>45595</v>
      </c>
      <c r="P39" s="60">
        <v>45595</v>
      </c>
      <c r="Q39" s="128">
        <v>300000</v>
      </c>
      <c r="R39" s="128">
        <v>300000</v>
      </c>
      <c r="S39" s="128">
        <f>Q39-R39</f>
        <v>0</v>
      </c>
      <c r="T39" s="128">
        <v>300000</v>
      </c>
      <c r="U39" s="128">
        <v>300000</v>
      </c>
    </row>
    <row r="40" spans="1:21" s="127" customFormat="1" ht="42" customHeight="1" x14ac:dyDescent="0.25">
      <c r="A40" s="157" t="s">
        <v>196</v>
      </c>
      <c r="B40" s="47" t="s">
        <v>81</v>
      </c>
      <c r="C40" s="47">
        <f>C41</f>
        <v>1</v>
      </c>
      <c r="D40" s="47" t="s">
        <v>80</v>
      </c>
      <c r="E40" s="47" t="s">
        <v>80</v>
      </c>
      <c r="F40" s="47" t="s">
        <v>80</v>
      </c>
      <c r="G40" s="47" t="s">
        <v>82</v>
      </c>
      <c r="H40" s="47" t="s">
        <v>83</v>
      </c>
      <c r="I40" s="47">
        <f>I41</f>
        <v>1</v>
      </c>
      <c r="J40" s="47">
        <f t="shared" ref="J40:N40" si="36">J41</f>
        <v>1</v>
      </c>
      <c r="K40" s="47">
        <f t="shared" si="36"/>
        <v>1</v>
      </c>
      <c r="L40" s="47">
        <f t="shared" si="36"/>
        <v>1</v>
      </c>
      <c r="M40" s="47">
        <f t="shared" si="36"/>
        <v>1</v>
      </c>
      <c r="N40" s="47">
        <f t="shared" si="36"/>
        <v>0</v>
      </c>
      <c r="O40" s="47" t="s">
        <v>80</v>
      </c>
      <c r="P40" s="47" t="s">
        <v>80</v>
      </c>
      <c r="Q40" s="47" t="s">
        <v>80</v>
      </c>
      <c r="R40" s="47" t="s">
        <v>80</v>
      </c>
      <c r="S40" s="47" t="s">
        <v>80</v>
      </c>
      <c r="T40" s="47" t="s">
        <v>80</v>
      </c>
      <c r="U40" s="47" t="s">
        <v>80</v>
      </c>
    </row>
    <row r="41" spans="1:21" s="127" customFormat="1" ht="51.75" customHeight="1" x14ac:dyDescent="0.25">
      <c r="A41" s="157"/>
      <c r="B41" s="125" t="s">
        <v>198</v>
      </c>
      <c r="C41" s="61">
        <v>1</v>
      </c>
      <c r="D41" s="61" t="s">
        <v>80</v>
      </c>
      <c r="E41" s="61" t="s">
        <v>80</v>
      </c>
      <c r="F41" s="61" t="s">
        <v>80</v>
      </c>
      <c r="G41" s="61" t="s">
        <v>82</v>
      </c>
      <c r="H41" s="61" t="s">
        <v>83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0</v>
      </c>
      <c r="O41" s="60">
        <v>45595</v>
      </c>
      <c r="P41" s="60">
        <v>45595</v>
      </c>
      <c r="Q41" s="128">
        <v>500000</v>
      </c>
      <c r="R41" s="128">
        <v>500000</v>
      </c>
      <c r="S41" s="128">
        <f>Q41-R41</f>
        <v>0</v>
      </c>
      <c r="T41" s="128">
        <v>500000</v>
      </c>
      <c r="U41" s="128">
        <v>500000</v>
      </c>
    </row>
    <row r="42" spans="1:21" ht="107.25" customHeight="1" x14ac:dyDescent="0.25">
      <c r="A42" s="221" t="s">
        <v>173</v>
      </c>
      <c r="B42" s="222"/>
      <c r="C42" s="59">
        <f>C43</f>
        <v>63</v>
      </c>
      <c r="D42" s="47" t="s">
        <v>80</v>
      </c>
      <c r="E42" s="47" t="s">
        <v>80</v>
      </c>
      <c r="F42" s="47" t="s">
        <v>80</v>
      </c>
      <c r="G42" s="47" t="s">
        <v>80</v>
      </c>
      <c r="H42" s="47" t="s">
        <v>80</v>
      </c>
      <c r="I42" s="47" t="s">
        <v>80</v>
      </c>
      <c r="J42" s="47" t="s">
        <v>80</v>
      </c>
      <c r="K42" s="47" t="s">
        <v>80</v>
      </c>
      <c r="L42" s="47" t="s">
        <v>80</v>
      </c>
      <c r="M42" s="47" t="s">
        <v>80</v>
      </c>
      <c r="N42" s="47" t="s">
        <v>80</v>
      </c>
      <c r="O42" s="47" t="s">
        <v>80</v>
      </c>
      <c r="P42" s="47" t="s">
        <v>80</v>
      </c>
      <c r="Q42" s="45">
        <f>Q43</f>
        <v>294000</v>
      </c>
      <c r="R42" s="45">
        <f>R43</f>
        <v>294000</v>
      </c>
      <c r="S42" s="90">
        <f>Q42-R42</f>
        <v>0</v>
      </c>
      <c r="T42" s="45">
        <f>T43</f>
        <v>294000</v>
      </c>
      <c r="U42" s="106">
        <f>U43</f>
        <v>294000</v>
      </c>
    </row>
    <row r="43" spans="1:21" ht="97.5" customHeight="1" x14ac:dyDescent="0.25">
      <c r="A43" s="155" t="s">
        <v>194</v>
      </c>
      <c r="B43" s="156"/>
      <c r="C43" s="42">
        <f>C44+C46</f>
        <v>63</v>
      </c>
      <c r="D43" s="42" t="s">
        <v>71</v>
      </c>
      <c r="E43" s="97" t="s">
        <v>48</v>
      </c>
      <c r="F43" s="42" t="s">
        <v>50</v>
      </c>
      <c r="G43" s="42" t="s">
        <v>72</v>
      </c>
      <c r="H43" s="42">
        <v>642</v>
      </c>
      <c r="I43" s="42">
        <f t="shared" ref="I43:M43" si="37">I44+I46</f>
        <v>63</v>
      </c>
      <c r="J43" s="42">
        <f t="shared" si="37"/>
        <v>63</v>
      </c>
      <c r="K43" s="42">
        <f t="shared" si="37"/>
        <v>63</v>
      </c>
      <c r="L43" s="42">
        <f t="shared" si="37"/>
        <v>63</v>
      </c>
      <c r="M43" s="42">
        <f t="shared" si="37"/>
        <v>63</v>
      </c>
      <c r="N43" s="42">
        <v>0</v>
      </c>
      <c r="O43" s="91"/>
      <c r="P43" s="91"/>
      <c r="Q43" s="85">
        <f>Q47+Q45</f>
        <v>294000</v>
      </c>
      <c r="R43" s="124">
        <f>R47+R45</f>
        <v>294000</v>
      </c>
      <c r="S43" s="84">
        <f>Q43-R43</f>
        <v>0</v>
      </c>
      <c r="T43" s="124">
        <f t="shared" ref="T43:U43" si="38">T47+T45</f>
        <v>294000</v>
      </c>
      <c r="U43" s="124">
        <f t="shared" si="38"/>
        <v>294000</v>
      </c>
    </row>
    <row r="44" spans="1:21" ht="44.25" customHeight="1" x14ac:dyDescent="0.25">
      <c r="A44" s="187" t="s">
        <v>128</v>
      </c>
      <c r="B44" s="66" t="s">
        <v>81</v>
      </c>
      <c r="C44" s="82">
        <f>C45</f>
        <v>14</v>
      </c>
      <c r="D44" s="82" t="s">
        <v>80</v>
      </c>
      <c r="E44" s="82" t="s">
        <v>80</v>
      </c>
      <c r="F44" s="82" t="s">
        <v>80</v>
      </c>
      <c r="G44" s="82" t="s">
        <v>82</v>
      </c>
      <c r="H44" s="82" t="s">
        <v>83</v>
      </c>
      <c r="I44" s="32">
        <f>I45</f>
        <v>14</v>
      </c>
      <c r="J44" s="32">
        <f t="shared" ref="J44:N44" si="39">J45</f>
        <v>14</v>
      </c>
      <c r="K44" s="32">
        <f t="shared" si="39"/>
        <v>14</v>
      </c>
      <c r="L44" s="32">
        <f t="shared" si="39"/>
        <v>14</v>
      </c>
      <c r="M44" s="32">
        <f t="shared" si="39"/>
        <v>14</v>
      </c>
      <c r="N44" s="32">
        <f t="shared" si="39"/>
        <v>0</v>
      </c>
      <c r="O44" s="47" t="s">
        <v>80</v>
      </c>
      <c r="P44" s="47" t="s">
        <v>80</v>
      </c>
      <c r="Q44" s="47" t="s">
        <v>80</v>
      </c>
      <c r="R44" s="47" t="s">
        <v>80</v>
      </c>
      <c r="S44" s="47" t="s">
        <v>80</v>
      </c>
      <c r="T44" s="47" t="s">
        <v>80</v>
      </c>
      <c r="U44" s="48" t="s">
        <v>80</v>
      </c>
    </row>
    <row r="45" spans="1:21" ht="81.75" customHeight="1" x14ac:dyDescent="0.25">
      <c r="A45" s="163"/>
      <c r="B45" s="123" t="s">
        <v>119</v>
      </c>
      <c r="C45" s="121">
        <v>14</v>
      </c>
      <c r="D45" s="121" t="s">
        <v>41</v>
      </c>
      <c r="E45" s="121" t="s">
        <v>41</v>
      </c>
      <c r="F45" s="122" t="s">
        <v>73</v>
      </c>
      <c r="G45" s="121" t="s">
        <v>72</v>
      </c>
      <c r="H45" s="121">
        <v>642</v>
      </c>
      <c r="I45" s="121">
        <v>14</v>
      </c>
      <c r="J45" s="121">
        <v>14</v>
      </c>
      <c r="K45" s="121">
        <v>14</v>
      </c>
      <c r="L45" s="121">
        <v>14</v>
      </c>
      <c r="M45" s="121">
        <v>14</v>
      </c>
      <c r="N45" s="121">
        <v>0</v>
      </c>
      <c r="O45" s="62">
        <v>45473</v>
      </c>
      <c r="P45" s="62">
        <v>45473</v>
      </c>
      <c r="Q45" s="63">
        <v>147000</v>
      </c>
      <c r="R45" s="63">
        <v>147000</v>
      </c>
      <c r="S45" s="64">
        <f>Q45-R45</f>
        <v>0</v>
      </c>
      <c r="T45" s="63">
        <f>R45</f>
        <v>147000</v>
      </c>
      <c r="U45" s="65">
        <v>147000</v>
      </c>
    </row>
    <row r="46" spans="1:21" ht="44.25" customHeight="1" x14ac:dyDescent="0.25">
      <c r="A46" s="187" t="s">
        <v>193</v>
      </c>
      <c r="B46" s="66" t="s">
        <v>81</v>
      </c>
      <c r="C46" s="82">
        <f>C47</f>
        <v>49</v>
      </c>
      <c r="D46" s="82" t="s">
        <v>80</v>
      </c>
      <c r="E46" s="82" t="s">
        <v>80</v>
      </c>
      <c r="F46" s="82" t="s">
        <v>80</v>
      </c>
      <c r="G46" s="82" t="s">
        <v>82</v>
      </c>
      <c r="H46" s="82" t="s">
        <v>83</v>
      </c>
      <c r="I46" s="32">
        <f>I47</f>
        <v>49</v>
      </c>
      <c r="J46" s="32">
        <f t="shared" ref="J46:N46" si="40">J47</f>
        <v>49</v>
      </c>
      <c r="K46" s="32">
        <f t="shared" si="40"/>
        <v>49</v>
      </c>
      <c r="L46" s="32">
        <f t="shared" si="40"/>
        <v>49</v>
      </c>
      <c r="M46" s="32">
        <f t="shared" si="40"/>
        <v>49</v>
      </c>
      <c r="N46" s="32">
        <f t="shared" si="40"/>
        <v>0</v>
      </c>
      <c r="O46" s="47" t="s">
        <v>80</v>
      </c>
      <c r="P46" s="47" t="s">
        <v>80</v>
      </c>
      <c r="Q46" s="47" t="s">
        <v>80</v>
      </c>
      <c r="R46" s="47" t="s">
        <v>80</v>
      </c>
      <c r="S46" s="47" t="s">
        <v>80</v>
      </c>
      <c r="T46" s="47" t="s">
        <v>80</v>
      </c>
      <c r="U46" s="48" t="s">
        <v>80</v>
      </c>
    </row>
    <row r="47" spans="1:21" ht="81.75" customHeight="1" x14ac:dyDescent="0.25">
      <c r="A47" s="163"/>
      <c r="B47" s="67" t="s">
        <v>192</v>
      </c>
      <c r="C47" s="58">
        <v>49</v>
      </c>
      <c r="D47" s="58" t="s">
        <v>41</v>
      </c>
      <c r="E47" s="58" t="s">
        <v>41</v>
      </c>
      <c r="F47" s="79" t="s">
        <v>73</v>
      </c>
      <c r="G47" s="58" t="s">
        <v>72</v>
      </c>
      <c r="H47" s="58">
        <v>642</v>
      </c>
      <c r="I47" s="58">
        <v>49</v>
      </c>
      <c r="J47" s="58">
        <v>49</v>
      </c>
      <c r="K47" s="58">
        <v>49</v>
      </c>
      <c r="L47" s="58">
        <v>49</v>
      </c>
      <c r="M47" s="58">
        <v>49</v>
      </c>
      <c r="N47" s="58">
        <v>0</v>
      </c>
      <c r="O47" s="62">
        <v>45473</v>
      </c>
      <c r="P47" s="62">
        <v>45473</v>
      </c>
      <c r="Q47" s="63">
        <v>147000</v>
      </c>
      <c r="R47" s="63">
        <v>147000</v>
      </c>
      <c r="S47" s="64">
        <f>Q47-R47</f>
        <v>0</v>
      </c>
      <c r="T47" s="63">
        <f>R47</f>
        <v>147000</v>
      </c>
      <c r="U47" s="65">
        <v>147000</v>
      </c>
    </row>
    <row r="48" spans="1:21" ht="97.5" customHeight="1" x14ac:dyDescent="0.25">
      <c r="A48" s="223" t="s">
        <v>92</v>
      </c>
      <c r="B48" s="222"/>
      <c r="C48" s="32">
        <v>1</v>
      </c>
      <c r="D48" s="47" t="s">
        <v>80</v>
      </c>
      <c r="E48" s="47" t="s">
        <v>80</v>
      </c>
      <c r="F48" s="47" t="s">
        <v>80</v>
      </c>
      <c r="G48" s="47" t="s">
        <v>80</v>
      </c>
      <c r="H48" s="47" t="s">
        <v>80</v>
      </c>
      <c r="I48" s="47" t="s">
        <v>80</v>
      </c>
      <c r="J48" s="47" t="s">
        <v>80</v>
      </c>
      <c r="K48" s="47" t="s">
        <v>80</v>
      </c>
      <c r="L48" s="47" t="s">
        <v>80</v>
      </c>
      <c r="M48" s="47" t="s">
        <v>80</v>
      </c>
      <c r="N48" s="47" t="s">
        <v>80</v>
      </c>
      <c r="O48" s="47" t="s">
        <v>80</v>
      </c>
      <c r="P48" s="47" t="s">
        <v>80</v>
      </c>
      <c r="Q48" s="96">
        <f>Q49</f>
        <v>2992100</v>
      </c>
      <c r="R48" s="96">
        <f>R49</f>
        <v>2992100</v>
      </c>
      <c r="S48" s="50">
        <f>Q48-R48</f>
        <v>0</v>
      </c>
      <c r="T48" s="96">
        <f>T49</f>
        <v>2992100</v>
      </c>
      <c r="U48" s="107">
        <f>U49</f>
        <v>1294304.93</v>
      </c>
    </row>
    <row r="49" spans="1:21" ht="85.5" customHeight="1" x14ac:dyDescent="0.25">
      <c r="A49" s="206" t="s">
        <v>183</v>
      </c>
      <c r="B49" s="156"/>
      <c r="C49" s="80">
        <v>1</v>
      </c>
      <c r="D49" s="80" t="s">
        <v>71</v>
      </c>
      <c r="E49" s="29" t="s">
        <v>48</v>
      </c>
      <c r="F49" s="80" t="s">
        <v>73</v>
      </c>
      <c r="G49" s="80" t="s">
        <v>72</v>
      </c>
      <c r="H49" s="80">
        <v>642</v>
      </c>
      <c r="I49" s="80">
        <f>I50</f>
        <v>6</v>
      </c>
      <c r="J49" s="80">
        <f t="shared" ref="J49:M49" si="41">J50</f>
        <v>6</v>
      </c>
      <c r="K49" s="80">
        <f t="shared" si="41"/>
        <v>6</v>
      </c>
      <c r="L49" s="80">
        <f t="shared" si="41"/>
        <v>6</v>
      </c>
      <c r="M49" s="80">
        <f t="shared" si="41"/>
        <v>6</v>
      </c>
      <c r="N49" s="80" t="s">
        <v>41</v>
      </c>
      <c r="O49" s="62">
        <v>45473</v>
      </c>
      <c r="P49" s="62">
        <v>45473</v>
      </c>
      <c r="Q49" s="63">
        <f>Q53+Q51+Q52</f>
        <v>2992100</v>
      </c>
      <c r="R49" s="63">
        <f>R53+R51+R52</f>
        <v>2992100</v>
      </c>
      <c r="S49" s="64">
        <f>Q49-R49</f>
        <v>0</v>
      </c>
      <c r="T49" s="63">
        <f t="shared" ref="T49" si="42">T53+T51+T52</f>
        <v>2992100</v>
      </c>
      <c r="U49" s="63">
        <v>1294304.93</v>
      </c>
    </row>
    <row r="50" spans="1:21" ht="37.5" customHeight="1" x14ac:dyDescent="0.25">
      <c r="A50" s="162" t="s">
        <v>129</v>
      </c>
      <c r="B50" s="47" t="s">
        <v>81</v>
      </c>
      <c r="C50" s="82">
        <f>C53+C51+C52</f>
        <v>6</v>
      </c>
      <c r="D50" s="47" t="s">
        <v>80</v>
      </c>
      <c r="E50" s="47" t="s">
        <v>80</v>
      </c>
      <c r="F50" s="47" t="s">
        <v>80</v>
      </c>
      <c r="G50" s="47" t="s">
        <v>80</v>
      </c>
      <c r="H50" s="82" t="s">
        <v>83</v>
      </c>
      <c r="I50" s="82">
        <f t="shared" ref="I50:N50" si="43">I53+I51+I52</f>
        <v>6</v>
      </c>
      <c r="J50" s="82">
        <f t="shared" si="43"/>
        <v>6</v>
      </c>
      <c r="K50" s="82">
        <f t="shared" si="43"/>
        <v>6</v>
      </c>
      <c r="L50" s="82">
        <f t="shared" si="43"/>
        <v>6</v>
      </c>
      <c r="M50" s="82">
        <f t="shared" si="43"/>
        <v>6</v>
      </c>
      <c r="N50" s="47">
        <f t="shared" si="43"/>
        <v>0</v>
      </c>
      <c r="O50" s="47" t="s">
        <v>80</v>
      </c>
      <c r="P50" s="47" t="s">
        <v>80</v>
      </c>
      <c r="Q50" s="47" t="s">
        <v>80</v>
      </c>
      <c r="R50" s="47" t="s">
        <v>80</v>
      </c>
      <c r="S50" s="47" t="s">
        <v>80</v>
      </c>
      <c r="T50" s="47" t="s">
        <v>80</v>
      </c>
      <c r="U50" s="48" t="s">
        <v>80</v>
      </c>
    </row>
    <row r="51" spans="1:21" ht="66.75" customHeight="1" x14ac:dyDescent="0.25">
      <c r="A51" s="187"/>
      <c r="B51" s="58" t="s">
        <v>120</v>
      </c>
      <c r="C51" s="61">
        <v>1</v>
      </c>
      <c r="D51" s="47" t="s">
        <v>80</v>
      </c>
      <c r="E51" s="47" t="s">
        <v>80</v>
      </c>
      <c r="F51" s="58" t="s">
        <v>73</v>
      </c>
      <c r="G51" s="58" t="s">
        <v>72</v>
      </c>
      <c r="H51" s="47" t="s">
        <v>83</v>
      </c>
      <c r="I51" s="61">
        <v>1</v>
      </c>
      <c r="J51" s="61">
        <v>1</v>
      </c>
      <c r="K51" s="61">
        <v>1</v>
      </c>
      <c r="L51" s="61">
        <v>1</v>
      </c>
      <c r="M51" s="61">
        <v>1</v>
      </c>
      <c r="N51" s="58">
        <v>0</v>
      </c>
      <c r="O51" s="62">
        <v>45473</v>
      </c>
      <c r="P51" s="62">
        <v>45473</v>
      </c>
      <c r="Q51" s="183">
        <v>2992100</v>
      </c>
      <c r="R51" s="183">
        <v>2992100</v>
      </c>
      <c r="S51" s="208">
        <f t="shared" ref="S51" si="44">Q51-R51</f>
        <v>0</v>
      </c>
      <c r="T51" s="183">
        <v>2992100</v>
      </c>
      <c r="U51" s="185">
        <v>788528.79</v>
      </c>
    </row>
    <row r="52" spans="1:21" ht="84" customHeight="1" x14ac:dyDescent="0.25">
      <c r="A52" s="187"/>
      <c r="B52" s="58" t="s">
        <v>121</v>
      </c>
      <c r="C52" s="61">
        <v>4</v>
      </c>
      <c r="D52" s="47" t="s">
        <v>80</v>
      </c>
      <c r="E52" s="47" t="s">
        <v>80</v>
      </c>
      <c r="F52" s="58" t="s">
        <v>73</v>
      </c>
      <c r="G52" s="58" t="s">
        <v>72</v>
      </c>
      <c r="H52" s="47" t="s">
        <v>83</v>
      </c>
      <c r="I52" s="61">
        <v>4</v>
      </c>
      <c r="J52" s="61">
        <v>4</v>
      </c>
      <c r="K52" s="61">
        <v>4</v>
      </c>
      <c r="L52" s="61">
        <v>4</v>
      </c>
      <c r="M52" s="61">
        <v>4</v>
      </c>
      <c r="N52" s="58">
        <v>0</v>
      </c>
      <c r="O52" s="62">
        <v>45473</v>
      </c>
      <c r="P52" s="62">
        <v>45473</v>
      </c>
      <c r="Q52" s="207"/>
      <c r="R52" s="207"/>
      <c r="S52" s="209"/>
      <c r="T52" s="207"/>
      <c r="U52" s="203"/>
    </row>
    <row r="53" spans="1:21" ht="65.25" customHeight="1" x14ac:dyDescent="0.25">
      <c r="A53" s="163"/>
      <c r="B53" s="58" t="s">
        <v>122</v>
      </c>
      <c r="C53" s="58">
        <v>1</v>
      </c>
      <c r="D53" s="58" t="s">
        <v>41</v>
      </c>
      <c r="E53" s="58" t="s">
        <v>41</v>
      </c>
      <c r="F53" s="58" t="s">
        <v>73</v>
      </c>
      <c r="G53" s="58" t="s">
        <v>72</v>
      </c>
      <c r="H53" s="58">
        <v>642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0</v>
      </c>
      <c r="O53" s="62">
        <v>45473</v>
      </c>
      <c r="P53" s="62">
        <v>45473</v>
      </c>
      <c r="Q53" s="184"/>
      <c r="R53" s="184"/>
      <c r="S53" s="210"/>
      <c r="T53" s="184"/>
      <c r="U53" s="186"/>
    </row>
    <row r="54" spans="1:21" ht="65.25" customHeight="1" x14ac:dyDescent="0.25">
      <c r="A54" s="221" t="s">
        <v>93</v>
      </c>
      <c r="B54" s="222"/>
      <c r="C54" s="32">
        <f>C55</f>
        <v>3</v>
      </c>
      <c r="D54" s="47" t="s">
        <v>80</v>
      </c>
      <c r="E54" s="47" t="s">
        <v>80</v>
      </c>
      <c r="F54" s="47" t="s">
        <v>80</v>
      </c>
      <c r="G54" s="47" t="s">
        <v>80</v>
      </c>
      <c r="H54" s="47" t="s">
        <v>80</v>
      </c>
      <c r="I54" s="47" t="s">
        <v>80</v>
      </c>
      <c r="J54" s="47" t="s">
        <v>80</v>
      </c>
      <c r="K54" s="47" t="s">
        <v>80</v>
      </c>
      <c r="L54" s="47" t="s">
        <v>80</v>
      </c>
      <c r="M54" s="47" t="s">
        <v>80</v>
      </c>
      <c r="N54" s="47" t="s">
        <v>80</v>
      </c>
      <c r="O54" s="47" t="s">
        <v>80</v>
      </c>
      <c r="P54" s="47" t="s">
        <v>80</v>
      </c>
      <c r="Q54" s="92">
        <f>Q55</f>
        <v>600000</v>
      </c>
      <c r="R54" s="92">
        <f>R55</f>
        <v>600000</v>
      </c>
      <c r="S54" s="90">
        <f>Q54-R54</f>
        <v>0</v>
      </c>
      <c r="T54" s="92">
        <f>T55</f>
        <v>600000</v>
      </c>
      <c r="U54" s="93">
        <f>U55</f>
        <v>600000</v>
      </c>
    </row>
    <row r="55" spans="1:21" ht="109.5" customHeight="1" x14ac:dyDescent="0.25">
      <c r="A55" s="160" t="s">
        <v>174</v>
      </c>
      <c r="B55" s="161"/>
      <c r="C55" s="80">
        <f>C56+C58+C60</f>
        <v>3</v>
      </c>
      <c r="D55" s="80" t="s">
        <v>123</v>
      </c>
      <c r="E55" s="29" t="s">
        <v>49</v>
      </c>
      <c r="F55" s="80" t="s">
        <v>50</v>
      </c>
      <c r="G55" s="80" t="s">
        <v>72</v>
      </c>
      <c r="H55" s="80">
        <v>642</v>
      </c>
      <c r="I55" s="80">
        <f>I56+I58+I60</f>
        <v>3</v>
      </c>
      <c r="J55" s="80">
        <f t="shared" ref="J55:M55" si="45">J56+J58+J60</f>
        <v>3</v>
      </c>
      <c r="K55" s="80">
        <f t="shared" si="45"/>
        <v>3</v>
      </c>
      <c r="L55" s="80">
        <f t="shared" si="45"/>
        <v>3</v>
      </c>
      <c r="M55" s="80">
        <f t="shared" si="45"/>
        <v>3</v>
      </c>
      <c r="N55" s="80">
        <v>0</v>
      </c>
      <c r="O55" s="98">
        <v>45473</v>
      </c>
      <c r="P55" s="29" t="s">
        <v>86</v>
      </c>
      <c r="Q55" s="63">
        <f>Q57+Q59+Q61</f>
        <v>600000</v>
      </c>
      <c r="R55" s="63">
        <f>R57+R59+R61</f>
        <v>600000</v>
      </c>
      <c r="S55" s="63">
        <f>Q55-R55</f>
        <v>0</v>
      </c>
      <c r="T55" s="63">
        <f>T57+T59+T61</f>
        <v>600000</v>
      </c>
      <c r="U55" s="63">
        <f>U57+U59+U61</f>
        <v>600000</v>
      </c>
    </row>
    <row r="56" spans="1:21" ht="38.25" customHeight="1" x14ac:dyDescent="0.25">
      <c r="A56" s="162" t="s">
        <v>130</v>
      </c>
      <c r="B56" s="69" t="s">
        <v>81</v>
      </c>
      <c r="C56" s="59">
        <f>C57</f>
        <v>1</v>
      </c>
      <c r="D56" s="70" t="s">
        <v>80</v>
      </c>
      <c r="E56" s="70" t="s">
        <v>80</v>
      </c>
      <c r="F56" s="70" t="s">
        <v>80</v>
      </c>
      <c r="G56" s="70" t="s">
        <v>82</v>
      </c>
      <c r="H56" s="70" t="s">
        <v>83</v>
      </c>
      <c r="I56" s="59">
        <f>I57</f>
        <v>1</v>
      </c>
      <c r="J56" s="59">
        <f t="shared" ref="J56:M56" si="46">J57</f>
        <v>1</v>
      </c>
      <c r="K56" s="59">
        <f t="shared" si="46"/>
        <v>1</v>
      </c>
      <c r="L56" s="59">
        <f t="shared" si="46"/>
        <v>1</v>
      </c>
      <c r="M56" s="59">
        <f t="shared" si="46"/>
        <v>1</v>
      </c>
      <c r="N56" s="59">
        <v>0</v>
      </c>
      <c r="O56" s="70" t="s">
        <v>80</v>
      </c>
      <c r="P56" s="70" t="s">
        <v>80</v>
      </c>
      <c r="Q56" s="70" t="s">
        <v>80</v>
      </c>
      <c r="R56" s="70" t="s">
        <v>80</v>
      </c>
      <c r="S56" s="70" t="s">
        <v>80</v>
      </c>
      <c r="T56" s="70" t="s">
        <v>80</v>
      </c>
      <c r="U56" s="71" t="s">
        <v>80</v>
      </c>
    </row>
    <row r="57" spans="1:21" ht="112.5" customHeight="1" x14ac:dyDescent="0.25">
      <c r="A57" s="163"/>
      <c r="B57" s="80" t="s">
        <v>154</v>
      </c>
      <c r="C57" s="58">
        <v>1</v>
      </c>
      <c r="D57" s="58" t="s">
        <v>123</v>
      </c>
      <c r="E57" s="29" t="s">
        <v>48</v>
      </c>
      <c r="F57" s="58" t="s">
        <v>50</v>
      </c>
      <c r="G57" s="58" t="s">
        <v>72</v>
      </c>
      <c r="H57" s="58">
        <v>642</v>
      </c>
      <c r="I57" s="58">
        <v>1</v>
      </c>
      <c r="J57" s="58">
        <v>1</v>
      </c>
      <c r="K57" s="58">
        <v>1</v>
      </c>
      <c r="L57" s="58">
        <v>1</v>
      </c>
      <c r="M57" s="58">
        <v>1</v>
      </c>
      <c r="N57" s="58">
        <v>0</v>
      </c>
      <c r="O57" s="29" t="s">
        <v>86</v>
      </c>
      <c r="P57" s="29" t="s">
        <v>86</v>
      </c>
      <c r="Q57" s="63">
        <v>150000</v>
      </c>
      <c r="R57" s="63">
        <v>150000</v>
      </c>
      <c r="S57" s="64">
        <f>Q57-R57</f>
        <v>0</v>
      </c>
      <c r="T57" s="63">
        <v>150000</v>
      </c>
      <c r="U57" s="65">
        <v>150000</v>
      </c>
    </row>
    <row r="58" spans="1:21" ht="38.25" customHeight="1" x14ac:dyDescent="0.25">
      <c r="A58" s="162" t="s">
        <v>131</v>
      </c>
      <c r="B58" s="69" t="s">
        <v>81</v>
      </c>
      <c r="C58" s="59">
        <f>C59</f>
        <v>1</v>
      </c>
      <c r="D58" s="70" t="s">
        <v>80</v>
      </c>
      <c r="E58" s="70" t="s">
        <v>80</v>
      </c>
      <c r="F58" s="70" t="s">
        <v>80</v>
      </c>
      <c r="G58" s="70" t="s">
        <v>82</v>
      </c>
      <c r="H58" s="70" t="s">
        <v>83</v>
      </c>
      <c r="I58" s="59">
        <f>I59</f>
        <v>1</v>
      </c>
      <c r="J58" s="59">
        <f t="shared" ref="J58:M58" si="47">J59</f>
        <v>1</v>
      </c>
      <c r="K58" s="59">
        <f t="shared" si="47"/>
        <v>1</v>
      </c>
      <c r="L58" s="59">
        <f t="shared" si="47"/>
        <v>1</v>
      </c>
      <c r="M58" s="59">
        <f t="shared" si="47"/>
        <v>1</v>
      </c>
      <c r="N58" s="59">
        <v>0</v>
      </c>
      <c r="O58" s="70" t="s">
        <v>80</v>
      </c>
      <c r="P58" s="70" t="s">
        <v>80</v>
      </c>
      <c r="Q58" s="70" t="s">
        <v>80</v>
      </c>
      <c r="R58" s="70" t="s">
        <v>80</v>
      </c>
      <c r="S58" s="70" t="s">
        <v>80</v>
      </c>
      <c r="T58" s="70" t="s">
        <v>80</v>
      </c>
      <c r="U58" s="71" t="s">
        <v>80</v>
      </c>
    </row>
    <row r="59" spans="1:21" ht="113.25" customHeight="1" x14ac:dyDescent="0.25">
      <c r="A59" s="163"/>
      <c r="B59" s="80" t="s">
        <v>154</v>
      </c>
      <c r="C59" s="58">
        <v>1</v>
      </c>
      <c r="D59" s="58" t="s">
        <v>123</v>
      </c>
      <c r="E59" s="29" t="s">
        <v>48</v>
      </c>
      <c r="F59" s="58" t="s">
        <v>50</v>
      </c>
      <c r="G59" s="58" t="s">
        <v>72</v>
      </c>
      <c r="H59" s="58">
        <v>642</v>
      </c>
      <c r="I59" s="58">
        <v>1</v>
      </c>
      <c r="J59" s="58">
        <v>1</v>
      </c>
      <c r="K59" s="58">
        <v>1</v>
      </c>
      <c r="L59" s="58">
        <v>1</v>
      </c>
      <c r="M59" s="58">
        <v>1</v>
      </c>
      <c r="N59" s="58">
        <v>0</v>
      </c>
      <c r="O59" s="29" t="s">
        <v>86</v>
      </c>
      <c r="P59" s="29" t="s">
        <v>86</v>
      </c>
      <c r="Q59" s="64">
        <v>220000</v>
      </c>
      <c r="R59" s="64">
        <v>220000</v>
      </c>
      <c r="S59" s="64">
        <f>Q59-R59</f>
        <v>0</v>
      </c>
      <c r="T59" s="64">
        <v>220000</v>
      </c>
      <c r="U59" s="73">
        <v>220000</v>
      </c>
    </row>
    <row r="60" spans="1:21" ht="38.25" customHeight="1" x14ac:dyDescent="0.25">
      <c r="A60" s="162" t="s">
        <v>132</v>
      </c>
      <c r="B60" s="69" t="s">
        <v>81</v>
      </c>
      <c r="C60" s="59">
        <f>C61</f>
        <v>1</v>
      </c>
      <c r="D60" s="70" t="s">
        <v>80</v>
      </c>
      <c r="E60" s="70" t="s">
        <v>80</v>
      </c>
      <c r="F60" s="70" t="s">
        <v>80</v>
      </c>
      <c r="G60" s="70" t="s">
        <v>82</v>
      </c>
      <c r="H60" s="70" t="s">
        <v>83</v>
      </c>
      <c r="I60" s="59">
        <f>I61</f>
        <v>1</v>
      </c>
      <c r="J60" s="59">
        <f t="shared" ref="J60" si="48">J61</f>
        <v>1</v>
      </c>
      <c r="K60" s="59">
        <f t="shared" ref="K60" si="49">K61</f>
        <v>1</v>
      </c>
      <c r="L60" s="59">
        <f t="shared" ref="L60" si="50">L61</f>
        <v>1</v>
      </c>
      <c r="M60" s="59">
        <f t="shared" ref="M60" si="51">M61</f>
        <v>1</v>
      </c>
      <c r="N60" s="59">
        <v>0</v>
      </c>
      <c r="O60" s="70" t="s">
        <v>80</v>
      </c>
      <c r="P60" s="70" t="s">
        <v>80</v>
      </c>
      <c r="Q60" s="70" t="s">
        <v>80</v>
      </c>
      <c r="R60" s="70" t="s">
        <v>80</v>
      </c>
      <c r="S60" s="70" t="s">
        <v>80</v>
      </c>
      <c r="T60" s="70" t="s">
        <v>80</v>
      </c>
      <c r="U60" s="71" t="s">
        <v>80</v>
      </c>
    </row>
    <row r="61" spans="1:21" ht="96.75" customHeight="1" x14ac:dyDescent="0.25">
      <c r="A61" s="163"/>
      <c r="B61" s="80" t="s">
        <v>154</v>
      </c>
      <c r="C61" s="58">
        <v>1</v>
      </c>
      <c r="D61" s="58" t="s">
        <v>123</v>
      </c>
      <c r="E61" s="29" t="s">
        <v>48</v>
      </c>
      <c r="F61" s="58" t="s">
        <v>50</v>
      </c>
      <c r="G61" s="58" t="s">
        <v>72</v>
      </c>
      <c r="H61" s="58">
        <v>642</v>
      </c>
      <c r="I61" s="58">
        <v>1</v>
      </c>
      <c r="J61" s="58">
        <v>1</v>
      </c>
      <c r="K61" s="58">
        <v>1</v>
      </c>
      <c r="L61" s="58">
        <v>1</v>
      </c>
      <c r="M61" s="58">
        <v>1</v>
      </c>
      <c r="N61" s="58">
        <v>0</v>
      </c>
      <c r="O61" s="62" t="s">
        <v>113</v>
      </c>
      <c r="P61" s="62" t="s">
        <v>113</v>
      </c>
      <c r="Q61" s="64">
        <v>230000</v>
      </c>
      <c r="R61" s="64">
        <v>230000</v>
      </c>
      <c r="S61" s="64">
        <f>Q61-R61</f>
        <v>0</v>
      </c>
      <c r="T61" s="64">
        <v>230000</v>
      </c>
      <c r="U61" s="73">
        <v>230000</v>
      </c>
    </row>
    <row r="62" spans="1:21" ht="96.75" customHeight="1" x14ac:dyDescent="0.25">
      <c r="A62" s="221" t="s">
        <v>94</v>
      </c>
      <c r="B62" s="222"/>
      <c r="C62" s="32">
        <f>C63</f>
        <v>1</v>
      </c>
      <c r="D62" s="47" t="s">
        <v>80</v>
      </c>
      <c r="E62" s="47" t="s">
        <v>80</v>
      </c>
      <c r="F62" s="47" t="s">
        <v>80</v>
      </c>
      <c r="G62" s="47" t="s">
        <v>80</v>
      </c>
      <c r="H62" s="47" t="s">
        <v>80</v>
      </c>
      <c r="I62" s="47" t="s">
        <v>80</v>
      </c>
      <c r="J62" s="47" t="s">
        <v>80</v>
      </c>
      <c r="K62" s="47" t="s">
        <v>80</v>
      </c>
      <c r="L62" s="47" t="s">
        <v>80</v>
      </c>
      <c r="M62" s="47" t="s">
        <v>80</v>
      </c>
      <c r="N62" s="47" t="s">
        <v>80</v>
      </c>
      <c r="O62" s="47" t="s">
        <v>80</v>
      </c>
      <c r="P62" s="47" t="s">
        <v>80</v>
      </c>
      <c r="Q62" s="50">
        <f>Q63</f>
        <v>723500</v>
      </c>
      <c r="R62" s="50">
        <f>R63</f>
        <v>723500</v>
      </c>
      <c r="S62" s="50">
        <f>Q62-R62</f>
        <v>0</v>
      </c>
      <c r="T62" s="50">
        <f>T63</f>
        <v>723500</v>
      </c>
      <c r="U62" s="94">
        <f>U63</f>
        <v>372946</v>
      </c>
    </row>
    <row r="63" spans="1:21" ht="84.75" customHeight="1" x14ac:dyDescent="0.25">
      <c r="A63" s="160" t="s">
        <v>175</v>
      </c>
      <c r="B63" s="161"/>
      <c r="C63" s="80">
        <v>1</v>
      </c>
      <c r="D63" s="80" t="s">
        <v>134</v>
      </c>
      <c r="E63" s="29" t="s">
        <v>49</v>
      </c>
      <c r="F63" s="80" t="s">
        <v>50</v>
      </c>
      <c r="G63" s="80" t="s">
        <v>72</v>
      </c>
      <c r="H63" s="80">
        <v>642</v>
      </c>
      <c r="I63" s="80">
        <v>1</v>
      </c>
      <c r="J63" s="80">
        <v>1</v>
      </c>
      <c r="K63" s="80">
        <v>1</v>
      </c>
      <c r="L63" s="80">
        <v>1</v>
      </c>
      <c r="M63" s="80">
        <v>1</v>
      </c>
      <c r="N63" s="80">
        <v>0</v>
      </c>
      <c r="O63" s="62">
        <v>45474</v>
      </c>
      <c r="P63" s="62">
        <v>45474</v>
      </c>
      <c r="Q63" s="64">
        <f>Q65</f>
        <v>723500</v>
      </c>
      <c r="R63" s="64">
        <f t="shared" ref="R63:U63" si="52">R65</f>
        <v>723500</v>
      </c>
      <c r="S63" s="64">
        <f t="shared" si="52"/>
        <v>0</v>
      </c>
      <c r="T63" s="64">
        <f t="shared" si="52"/>
        <v>723500</v>
      </c>
      <c r="U63" s="64">
        <f t="shared" si="52"/>
        <v>372946</v>
      </c>
    </row>
    <row r="64" spans="1:21" ht="42" customHeight="1" x14ac:dyDescent="0.25">
      <c r="A64" s="162" t="s">
        <v>133</v>
      </c>
      <c r="B64" s="69" t="s">
        <v>81</v>
      </c>
      <c r="C64" s="58">
        <f>C65</f>
        <v>1</v>
      </c>
      <c r="D64" s="70" t="s">
        <v>80</v>
      </c>
      <c r="E64" s="70" t="s">
        <v>80</v>
      </c>
      <c r="F64" s="70" t="s">
        <v>80</v>
      </c>
      <c r="G64" s="70" t="s">
        <v>80</v>
      </c>
      <c r="H64" s="70" t="s">
        <v>80</v>
      </c>
      <c r="I64" s="58">
        <f>I65</f>
        <v>1</v>
      </c>
      <c r="J64" s="58">
        <f t="shared" ref="J64:N64" si="53">J65</f>
        <v>1</v>
      </c>
      <c r="K64" s="58">
        <f t="shared" si="53"/>
        <v>1</v>
      </c>
      <c r="L64" s="58">
        <f t="shared" si="53"/>
        <v>1</v>
      </c>
      <c r="M64" s="58">
        <f t="shared" si="53"/>
        <v>1</v>
      </c>
      <c r="N64" s="58">
        <f t="shared" si="53"/>
        <v>0</v>
      </c>
      <c r="O64" s="70" t="s">
        <v>80</v>
      </c>
      <c r="P64" s="70" t="s">
        <v>80</v>
      </c>
      <c r="Q64" s="70" t="s">
        <v>80</v>
      </c>
      <c r="R64" s="70" t="s">
        <v>80</v>
      </c>
      <c r="S64" s="70" t="s">
        <v>80</v>
      </c>
      <c r="T64" s="70" t="s">
        <v>80</v>
      </c>
      <c r="U64" s="70" t="s">
        <v>80</v>
      </c>
    </row>
    <row r="65" spans="1:21" ht="122.25" customHeight="1" x14ac:dyDescent="0.25">
      <c r="A65" s="163"/>
      <c r="B65" s="54" t="s">
        <v>126</v>
      </c>
      <c r="C65" s="58">
        <v>1</v>
      </c>
      <c r="D65" s="58" t="s">
        <v>135</v>
      </c>
      <c r="E65" s="29"/>
      <c r="F65" s="58" t="s">
        <v>50</v>
      </c>
      <c r="G65" s="32" t="s">
        <v>72</v>
      </c>
      <c r="H65" s="32">
        <v>642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0</v>
      </c>
      <c r="O65" s="62">
        <v>45474</v>
      </c>
      <c r="P65" s="62">
        <v>45474</v>
      </c>
      <c r="Q65" s="64">
        <v>723500</v>
      </c>
      <c r="R65" s="64">
        <v>723500</v>
      </c>
      <c r="S65" s="64">
        <f>Q65-R65</f>
        <v>0</v>
      </c>
      <c r="T65" s="64">
        <v>723500</v>
      </c>
      <c r="U65" s="73">
        <v>372946</v>
      </c>
    </row>
    <row r="66" spans="1:21" ht="94.5" customHeight="1" x14ac:dyDescent="0.25">
      <c r="A66" s="221" t="s">
        <v>95</v>
      </c>
      <c r="B66" s="222"/>
      <c r="C66" s="32">
        <f>C67</f>
        <v>4</v>
      </c>
      <c r="D66" s="47" t="s">
        <v>80</v>
      </c>
      <c r="E66" s="47" t="s">
        <v>80</v>
      </c>
      <c r="F66" s="47" t="s">
        <v>80</v>
      </c>
      <c r="G66" s="47" t="s">
        <v>80</v>
      </c>
      <c r="H66" s="47" t="s">
        <v>80</v>
      </c>
      <c r="I66" s="47" t="s">
        <v>80</v>
      </c>
      <c r="J66" s="47" t="s">
        <v>80</v>
      </c>
      <c r="K66" s="47" t="s">
        <v>80</v>
      </c>
      <c r="L66" s="47" t="s">
        <v>80</v>
      </c>
      <c r="M66" s="47" t="s">
        <v>80</v>
      </c>
      <c r="N66" s="47" t="s">
        <v>80</v>
      </c>
      <c r="O66" s="47" t="s">
        <v>80</v>
      </c>
      <c r="P66" s="47" t="s">
        <v>80</v>
      </c>
      <c r="Q66" s="50">
        <f>Q67</f>
        <v>506733.32</v>
      </c>
      <c r="R66" s="50">
        <f>R67</f>
        <v>506733.32</v>
      </c>
      <c r="S66" s="50">
        <f>Q66-R66</f>
        <v>0</v>
      </c>
      <c r="T66" s="50">
        <f>T67</f>
        <v>506733.32</v>
      </c>
      <c r="U66" s="94">
        <f>U67</f>
        <v>506733.32</v>
      </c>
    </row>
    <row r="67" spans="1:21" ht="115.5" customHeight="1" x14ac:dyDescent="0.25">
      <c r="A67" s="160" t="s">
        <v>184</v>
      </c>
      <c r="B67" s="161"/>
      <c r="C67" s="80">
        <f>C68+C70+C72+C74</f>
        <v>4</v>
      </c>
      <c r="D67" s="80" t="s">
        <v>53</v>
      </c>
      <c r="E67" s="29" t="s">
        <v>48</v>
      </c>
      <c r="F67" s="80" t="s">
        <v>50</v>
      </c>
      <c r="G67" s="80" t="s">
        <v>72</v>
      </c>
      <c r="H67" s="80">
        <v>642</v>
      </c>
      <c r="I67" s="80">
        <f t="shared" ref="I67:M67" si="54">I68+I70+I72+I74</f>
        <v>4</v>
      </c>
      <c r="J67" s="80">
        <f t="shared" si="54"/>
        <v>4</v>
      </c>
      <c r="K67" s="80">
        <f t="shared" si="54"/>
        <v>4</v>
      </c>
      <c r="L67" s="80">
        <f t="shared" si="54"/>
        <v>4</v>
      </c>
      <c r="M67" s="80">
        <f t="shared" si="54"/>
        <v>4</v>
      </c>
      <c r="N67" s="80" t="s">
        <v>41</v>
      </c>
      <c r="O67" s="62">
        <v>45473</v>
      </c>
      <c r="P67" s="29" t="s">
        <v>86</v>
      </c>
      <c r="Q67" s="64">
        <f>Q69+Q71+Q73+Q75</f>
        <v>506733.32</v>
      </c>
      <c r="R67" s="64">
        <f>R69+R71+R73+R75</f>
        <v>506733.32</v>
      </c>
      <c r="S67" s="64">
        <f>Q67-R67</f>
        <v>0</v>
      </c>
      <c r="T67" s="64">
        <f>T69+T71+T73+T75</f>
        <v>506733.32</v>
      </c>
      <c r="U67" s="64">
        <f>U69+U71+U73+U75</f>
        <v>506733.32</v>
      </c>
    </row>
    <row r="68" spans="1:21" ht="34.5" customHeight="1" x14ac:dyDescent="0.25">
      <c r="A68" s="162" t="s">
        <v>137</v>
      </c>
      <c r="B68" s="72" t="s">
        <v>81</v>
      </c>
      <c r="C68" s="32">
        <v>1</v>
      </c>
      <c r="D68" s="47" t="s">
        <v>80</v>
      </c>
      <c r="E68" s="47" t="s">
        <v>80</v>
      </c>
      <c r="F68" s="47" t="s">
        <v>80</v>
      </c>
      <c r="G68" s="47" t="s">
        <v>82</v>
      </c>
      <c r="H68" s="47" t="s">
        <v>83</v>
      </c>
      <c r="I68" s="32">
        <v>1</v>
      </c>
      <c r="J68" s="32">
        <v>1</v>
      </c>
      <c r="K68" s="32">
        <v>1</v>
      </c>
      <c r="L68" s="32">
        <v>1</v>
      </c>
      <c r="M68" s="32">
        <v>1</v>
      </c>
      <c r="N68" s="32" t="s">
        <v>80</v>
      </c>
      <c r="O68" s="47" t="s">
        <v>80</v>
      </c>
      <c r="P68" s="47" t="s">
        <v>80</v>
      </c>
      <c r="Q68" s="47" t="s">
        <v>80</v>
      </c>
      <c r="R68" s="70" t="s">
        <v>80</v>
      </c>
      <c r="S68" s="70" t="s">
        <v>80</v>
      </c>
      <c r="T68" s="70" t="s">
        <v>80</v>
      </c>
      <c r="U68" s="71" t="s">
        <v>80</v>
      </c>
    </row>
    <row r="69" spans="1:21" ht="104.25" customHeight="1" x14ac:dyDescent="0.25">
      <c r="A69" s="163"/>
      <c r="B69" s="76" t="s">
        <v>155</v>
      </c>
      <c r="C69" s="76">
        <v>1</v>
      </c>
      <c r="D69" s="76" t="s">
        <v>53</v>
      </c>
      <c r="E69" s="29"/>
      <c r="F69" s="76" t="s">
        <v>50</v>
      </c>
      <c r="G69" s="76" t="s">
        <v>72</v>
      </c>
      <c r="H69" s="76">
        <v>642</v>
      </c>
      <c r="I69" s="76">
        <v>1</v>
      </c>
      <c r="J69" s="76">
        <v>1</v>
      </c>
      <c r="K69" s="76">
        <v>1</v>
      </c>
      <c r="L69" s="76">
        <v>1</v>
      </c>
      <c r="M69" s="76">
        <v>1</v>
      </c>
      <c r="N69" s="76">
        <v>0</v>
      </c>
      <c r="O69" s="62">
        <v>45348</v>
      </c>
      <c r="P69" s="29" t="s">
        <v>138</v>
      </c>
      <c r="Q69" s="63">
        <v>126683.33</v>
      </c>
      <c r="R69" s="75">
        <v>126683.33</v>
      </c>
      <c r="S69" s="74">
        <f>Q69-R69</f>
        <v>0</v>
      </c>
      <c r="T69" s="63">
        <v>126683.33</v>
      </c>
      <c r="U69" s="63">
        <v>126683.33</v>
      </c>
    </row>
    <row r="70" spans="1:21" ht="45.75" customHeight="1" x14ac:dyDescent="0.25">
      <c r="A70" s="215" t="s">
        <v>139</v>
      </c>
      <c r="B70" s="72" t="s">
        <v>81</v>
      </c>
      <c r="C70" s="32">
        <f>C71</f>
        <v>1</v>
      </c>
      <c r="D70" s="47" t="s">
        <v>80</v>
      </c>
      <c r="E70" s="47" t="s">
        <v>80</v>
      </c>
      <c r="F70" s="47" t="s">
        <v>80</v>
      </c>
      <c r="G70" s="47" t="s">
        <v>82</v>
      </c>
      <c r="H70" s="47" t="s">
        <v>83</v>
      </c>
      <c r="I70" s="32">
        <f>I71</f>
        <v>1</v>
      </c>
      <c r="J70" s="32">
        <f t="shared" ref="J70:M74" si="55">J71</f>
        <v>1</v>
      </c>
      <c r="K70" s="32">
        <f t="shared" si="55"/>
        <v>1</v>
      </c>
      <c r="L70" s="32">
        <f t="shared" si="55"/>
        <v>1</v>
      </c>
      <c r="M70" s="32">
        <f t="shared" si="55"/>
        <v>1</v>
      </c>
      <c r="N70" s="32" t="s">
        <v>80</v>
      </c>
      <c r="O70" s="47" t="s">
        <v>80</v>
      </c>
      <c r="P70" s="47" t="s">
        <v>80</v>
      </c>
      <c r="Q70" s="47" t="s">
        <v>80</v>
      </c>
      <c r="R70" s="70" t="s">
        <v>80</v>
      </c>
      <c r="S70" s="70" t="s">
        <v>80</v>
      </c>
      <c r="T70" s="70" t="s">
        <v>80</v>
      </c>
      <c r="U70" s="71" t="s">
        <v>80</v>
      </c>
    </row>
    <row r="71" spans="1:21" ht="85.5" customHeight="1" x14ac:dyDescent="0.25">
      <c r="A71" s="216"/>
      <c r="B71" s="76" t="s">
        <v>156</v>
      </c>
      <c r="C71" s="76">
        <v>1</v>
      </c>
      <c r="D71" s="76" t="s">
        <v>53</v>
      </c>
      <c r="E71" s="29"/>
      <c r="F71" s="76" t="s">
        <v>50</v>
      </c>
      <c r="G71" s="32" t="s">
        <v>72</v>
      </c>
      <c r="H71" s="32">
        <v>642</v>
      </c>
      <c r="I71" s="76">
        <v>1</v>
      </c>
      <c r="J71" s="76">
        <v>1</v>
      </c>
      <c r="K71" s="76">
        <v>1</v>
      </c>
      <c r="L71" s="76">
        <v>1</v>
      </c>
      <c r="M71" s="76">
        <v>1</v>
      </c>
      <c r="N71" s="76">
        <v>0</v>
      </c>
      <c r="O71" s="62">
        <v>45473</v>
      </c>
      <c r="P71" s="62">
        <v>45473</v>
      </c>
      <c r="Q71" s="64">
        <v>126683.33</v>
      </c>
      <c r="R71" s="64">
        <v>126683.33</v>
      </c>
      <c r="S71" s="64">
        <f>Q71-R71</f>
        <v>0</v>
      </c>
      <c r="T71" s="64">
        <v>126683.33</v>
      </c>
      <c r="U71" s="73">
        <v>126683.33</v>
      </c>
    </row>
    <row r="72" spans="1:21" ht="48" customHeight="1" x14ac:dyDescent="0.25">
      <c r="A72" s="215" t="s">
        <v>140</v>
      </c>
      <c r="B72" s="72" t="s">
        <v>81</v>
      </c>
      <c r="C72" s="32">
        <f>C73</f>
        <v>1</v>
      </c>
      <c r="D72" s="47" t="s">
        <v>80</v>
      </c>
      <c r="E72" s="47" t="s">
        <v>80</v>
      </c>
      <c r="F72" s="47" t="s">
        <v>80</v>
      </c>
      <c r="G72" s="47" t="s">
        <v>82</v>
      </c>
      <c r="H72" s="47" t="s">
        <v>83</v>
      </c>
      <c r="I72" s="32">
        <f>I73</f>
        <v>1</v>
      </c>
      <c r="J72" s="32">
        <f t="shared" si="55"/>
        <v>1</v>
      </c>
      <c r="K72" s="32">
        <f t="shared" si="55"/>
        <v>1</v>
      </c>
      <c r="L72" s="32">
        <f t="shared" si="55"/>
        <v>1</v>
      </c>
      <c r="M72" s="32">
        <f t="shared" si="55"/>
        <v>1</v>
      </c>
      <c r="N72" s="32" t="s">
        <v>80</v>
      </c>
      <c r="O72" s="47" t="s">
        <v>80</v>
      </c>
      <c r="P72" s="47" t="s">
        <v>80</v>
      </c>
      <c r="Q72" s="47" t="s">
        <v>80</v>
      </c>
      <c r="R72" s="70" t="s">
        <v>80</v>
      </c>
      <c r="S72" s="70" t="s">
        <v>80</v>
      </c>
      <c r="T72" s="70" t="s">
        <v>80</v>
      </c>
      <c r="U72" s="71" t="s">
        <v>80</v>
      </c>
    </row>
    <row r="73" spans="1:21" ht="102" customHeight="1" x14ac:dyDescent="0.25">
      <c r="A73" s="216"/>
      <c r="B73" s="76" t="s">
        <v>157</v>
      </c>
      <c r="C73" s="76">
        <v>1</v>
      </c>
      <c r="D73" s="76" t="s">
        <v>53</v>
      </c>
      <c r="E73" s="29"/>
      <c r="F73" s="76" t="s">
        <v>50</v>
      </c>
      <c r="G73" s="32" t="s">
        <v>72</v>
      </c>
      <c r="H73" s="32">
        <v>642</v>
      </c>
      <c r="I73" s="76">
        <v>1</v>
      </c>
      <c r="J73" s="76">
        <v>1</v>
      </c>
      <c r="K73" s="76">
        <v>1</v>
      </c>
      <c r="L73" s="76">
        <v>1</v>
      </c>
      <c r="M73" s="76">
        <v>1</v>
      </c>
      <c r="N73" s="76">
        <v>0</v>
      </c>
      <c r="O73" s="62">
        <v>45473</v>
      </c>
      <c r="P73" s="62">
        <v>45473</v>
      </c>
      <c r="Q73" s="64">
        <v>126683.33</v>
      </c>
      <c r="R73" s="64">
        <v>126683.33</v>
      </c>
      <c r="S73" s="64">
        <f>Q73-R73</f>
        <v>0</v>
      </c>
      <c r="T73" s="64">
        <v>126683.33</v>
      </c>
      <c r="U73" s="78">
        <v>126683.33</v>
      </c>
    </row>
    <row r="74" spans="1:21" ht="42.75" customHeight="1" x14ac:dyDescent="0.25">
      <c r="A74" s="215" t="s">
        <v>141</v>
      </c>
      <c r="B74" s="72" t="s">
        <v>81</v>
      </c>
      <c r="C74" s="32">
        <f>C75</f>
        <v>1</v>
      </c>
      <c r="D74" s="47" t="s">
        <v>80</v>
      </c>
      <c r="E74" s="47" t="s">
        <v>80</v>
      </c>
      <c r="F74" s="47" t="s">
        <v>80</v>
      </c>
      <c r="G74" s="47" t="s">
        <v>82</v>
      </c>
      <c r="H74" s="47" t="s">
        <v>83</v>
      </c>
      <c r="I74" s="32">
        <f>I75</f>
        <v>1</v>
      </c>
      <c r="J74" s="32">
        <f t="shared" si="55"/>
        <v>1</v>
      </c>
      <c r="K74" s="32">
        <f t="shared" si="55"/>
        <v>1</v>
      </c>
      <c r="L74" s="32">
        <f t="shared" si="55"/>
        <v>1</v>
      </c>
      <c r="M74" s="32">
        <f t="shared" si="55"/>
        <v>1</v>
      </c>
      <c r="N74" s="32" t="s">
        <v>80</v>
      </c>
      <c r="O74" s="47" t="s">
        <v>80</v>
      </c>
      <c r="P74" s="47" t="s">
        <v>80</v>
      </c>
      <c r="Q74" s="47" t="s">
        <v>80</v>
      </c>
      <c r="R74" s="70" t="s">
        <v>80</v>
      </c>
      <c r="S74" s="70" t="s">
        <v>80</v>
      </c>
      <c r="T74" s="70" t="s">
        <v>80</v>
      </c>
      <c r="U74" s="71" t="s">
        <v>80</v>
      </c>
    </row>
    <row r="75" spans="1:21" ht="93.75" customHeight="1" x14ac:dyDescent="0.25">
      <c r="A75" s="216"/>
      <c r="B75" s="79" t="s">
        <v>158</v>
      </c>
      <c r="C75" s="76">
        <v>1</v>
      </c>
      <c r="D75" s="76" t="s">
        <v>53</v>
      </c>
      <c r="E75" s="29"/>
      <c r="F75" s="76" t="s">
        <v>50</v>
      </c>
      <c r="G75" s="32" t="s">
        <v>72</v>
      </c>
      <c r="H75" s="32">
        <v>642</v>
      </c>
      <c r="I75" s="76">
        <v>1</v>
      </c>
      <c r="J75" s="76">
        <v>1</v>
      </c>
      <c r="K75" s="76">
        <v>1</v>
      </c>
      <c r="L75" s="76">
        <v>1</v>
      </c>
      <c r="M75" s="76">
        <v>1</v>
      </c>
      <c r="N75" s="76">
        <v>0</v>
      </c>
      <c r="O75" s="62">
        <v>45473</v>
      </c>
      <c r="P75" s="62">
        <v>45473</v>
      </c>
      <c r="Q75" s="64">
        <v>126683.33</v>
      </c>
      <c r="R75" s="64">
        <v>126683.33</v>
      </c>
      <c r="S75" s="64">
        <f>Q75-R75</f>
        <v>0</v>
      </c>
      <c r="T75" s="64">
        <v>126683.33</v>
      </c>
      <c r="U75" s="64">
        <v>126683.33</v>
      </c>
    </row>
    <row r="76" spans="1:21" ht="81" customHeight="1" x14ac:dyDescent="0.25">
      <c r="A76" s="223" t="s">
        <v>96</v>
      </c>
      <c r="B76" s="222"/>
      <c r="C76" s="32">
        <f>C77</f>
        <v>2</v>
      </c>
      <c r="D76" s="47" t="s">
        <v>80</v>
      </c>
      <c r="E76" s="47" t="s">
        <v>80</v>
      </c>
      <c r="F76" s="47" t="s">
        <v>80</v>
      </c>
      <c r="G76" s="47" t="s">
        <v>80</v>
      </c>
      <c r="H76" s="47" t="s">
        <v>80</v>
      </c>
      <c r="I76" s="47" t="s">
        <v>80</v>
      </c>
      <c r="J76" s="47" t="s">
        <v>80</v>
      </c>
      <c r="K76" s="47" t="s">
        <v>80</v>
      </c>
      <c r="L76" s="47" t="s">
        <v>80</v>
      </c>
      <c r="M76" s="47" t="s">
        <v>80</v>
      </c>
      <c r="N76" s="47" t="s">
        <v>80</v>
      </c>
      <c r="O76" s="47" t="s">
        <v>80</v>
      </c>
      <c r="P76" s="47" t="s">
        <v>80</v>
      </c>
      <c r="Q76" s="50">
        <f>Q77</f>
        <v>6308800</v>
      </c>
      <c r="R76" s="50">
        <f>R77</f>
        <v>6308800</v>
      </c>
      <c r="S76" s="50">
        <f>Q76-R76</f>
        <v>0</v>
      </c>
      <c r="T76" s="50">
        <f>T77</f>
        <v>6308800</v>
      </c>
      <c r="U76" s="50">
        <f>U77</f>
        <v>4558565.91</v>
      </c>
    </row>
    <row r="77" spans="1:21" ht="93" customHeight="1" x14ac:dyDescent="0.25">
      <c r="A77" s="160" t="s">
        <v>176</v>
      </c>
      <c r="B77" s="161"/>
      <c r="C77" s="80">
        <v>2</v>
      </c>
      <c r="D77" s="80" t="s">
        <v>53</v>
      </c>
      <c r="E77" s="29" t="s">
        <v>49</v>
      </c>
      <c r="F77" s="80" t="s">
        <v>50</v>
      </c>
      <c r="G77" s="80" t="s">
        <v>51</v>
      </c>
      <c r="H77" s="80">
        <v>642</v>
      </c>
      <c r="I77" s="99">
        <f>I78</f>
        <v>2</v>
      </c>
      <c r="J77" s="99">
        <f t="shared" ref="J77:M77" si="56">J78</f>
        <v>2</v>
      </c>
      <c r="K77" s="99">
        <f t="shared" si="56"/>
        <v>2</v>
      </c>
      <c r="L77" s="99">
        <f t="shared" si="56"/>
        <v>2</v>
      </c>
      <c r="M77" s="99">
        <f t="shared" si="56"/>
        <v>2</v>
      </c>
      <c r="N77" s="99">
        <v>0</v>
      </c>
      <c r="O77" s="80" t="s">
        <v>41</v>
      </c>
      <c r="P77" s="29" t="s">
        <v>41</v>
      </c>
      <c r="Q77" s="63">
        <f>Q79</f>
        <v>6308800</v>
      </c>
      <c r="R77" s="63">
        <f>R79</f>
        <v>6308800</v>
      </c>
      <c r="S77" s="64">
        <f>Q77-R77</f>
        <v>0</v>
      </c>
      <c r="T77" s="63">
        <f>T79</f>
        <v>6308800</v>
      </c>
      <c r="U77" s="63">
        <f>U79</f>
        <v>4558565.91</v>
      </c>
    </row>
    <row r="78" spans="1:21" ht="35.25" customHeight="1" x14ac:dyDescent="0.25">
      <c r="A78" s="217" t="s">
        <v>136</v>
      </c>
      <c r="B78" s="72" t="s">
        <v>81</v>
      </c>
      <c r="C78" s="32">
        <v>1</v>
      </c>
      <c r="D78" s="47" t="s">
        <v>80</v>
      </c>
      <c r="E78" s="47" t="s">
        <v>80</v>
      </c>
      <c r="F78" s="47" t="s">
        <v>80</v>
      </c>
      <c r="G78" s="47" t="s">
        <v>82</v>
      </c>
      <c r="H78" s="47" t="s">
        <v>83</v>
      </c>
      <c r="I78" s="32">
        <f>I79</f>
        <v>2</v>
      </c>
      <c r="J78" s="32">
        <f t="shared" ref="J78:M78" si="57">J79</f>
        <v>2</v>
      </c>
      <c r="K78" s="32">
        <f t="shared" si="57"/>
        <v>2</v>
      </c>
      <c r="L78" s="32">
        <f t="shared" si="57"/>
        <v>2</v>
      </c>
      <c r="M78" s="32">
        <f t="shared" si="57"/>
        <v>2</v>
      </c>
      <c r="N78" s="32" t="s">
        <v>80</v>
      </c>
      <c r="O78" s="47" t="s">
        <v>80</v>
      </c>
      <c r="P78" s="47" t="s">
        <v>80</v>
      </c>
      <c r="Q78" s="47" t="s">
        <v>80</v>
      </c>
      <c r="R78" s="70" t="s">
        <v>80</v>
      </c>
      <c r="S78" s="70" t="s">
        <v>80</v>
      </c>
      <c r="T78" s="70" t="s">
        <v>80</v>
      </c>
      <c r="U78" s="71" t="s">
        <v>80</v>
      </c>
    </row>
    <row r="79" spans="1:21" ht="111.75" customHeight="1" x14ac:dyDescent="0.25">
      <c r="A79" s="218"/>
      <c r="B79" s="58" t="s">
        <v>142</v>
      </c>
      <c r="C79" s="58">
        <v>1</v>
      </c>
      <c r="D79" s="58" t="s">
        <v>53</v>
      </c>
      <c r="E79" s="29" t="s">
        <v>48</v>
      </c>
      <c r="F79" s="29" t="s">
        <v>73</v>
      </c>
      <c r="G79" s="58" t="s">
        <v>51</v>
      </c>
      <c r="H79" s="58">
        <v>642</v>
      </c>
      <c r="I79" s="58">
        <v>2</v>
      </c>
      <c r="J79" s="58">
        <v>2</v>
      </c>
      <c r="K79" s="58">
        <v>2</v>
      </c>
      <c r="L79" s="58">
        <v>2</v>
      </c>
      <c r="M79" s="58">
        <v>2</v>
      </c>
      <c r="N79" s="58" t="s">
        <v>41</v>
      </c>
      <c r="O79" s="62">
        <v>45473</v>
      </c>
      <c r="P79" s="29" t="s">
        <v>86</v>
      </c>
      <c r="Q79" s="68">
        <v>6308800</v>
      </c>
      <c r="R79" s="68">
        <v>6308800</v>
      </c>
      <c r="S79" s="68">
        <f>Q79-R79</f>
        <v>0</v>
      </c>
      <c r="T79" s="68">
        <v>6308800</v>
      </c>
      <c r="U79" s="68">
        <v>4558565.91</v>
      </c>
    </row>
    <row r="80" spans="1:21" ht="134.25" customHeight="1" x14ac:dyDescent="0.25">
      <c r="A80" s="164" t="s">
        <v>98</v>
      </c>
      <c r="B80" s="165"/>
      <c r="C80" s="32">
        <f>C81</f>
        <v>8</v>
      </c>
      <c r="D80" s="47" t="s">
        <v>80</v>
      </c>
      <c r="E80" s="47" t="s">
        <v>80</v>
      </c>
      <c r="F80" s="47" t="s">
        <v>80</v>
      </c>
      <c r="G80" s="47" t="s">
        <v>80</v>
      </c>
      <c r="H80" s="47" t="s">
        <v>80</v>
      </c>
      <c r="I80" s="47" t="s">
        <v>80</v>
      </c>
      <c r="J80" s="47" t="s">
        <v>80</v>
      </c>
      <c r="K80" s="47" t="s">
        <v>80</v>
      </c>
      <c r="L80" s="47" t="s">
        <v>80</v>
      </c>
      <c r="M80" s="47" t="s">
        <v>80</v>
      </c>
      <c r="N80" s="47" t="s">
        <v>80</v>
      </c>
      <c r="O80" s="47" t="s">
        <v>80</v>
      </c>
      <c r="P80" s="47" t="s">
        <v>80</v>
      </c>
      <c r="Q80" s="95">
        <f>Q81</f>
        <v>1591400</v>
      </c>
      <c r="R80" s="95">
        <f>R81</f>
        <v>1591400</v>
      </c>
      <c r="S80" s="95">
        <f>Q80-R80</f>
        <v>0</v>
      </c>
      <c r="T80" s="95">
        <f>T81</f>
        <v>1591400</v>
      </c>
      <c r="U80" s="95">
        <f>U81</f>
        <v>1591400</v>
      </c>
    </row>
    <row r="81" spans="1:21" ht="104.25" customHeight="1" x14ac:dyDescent="0.25">
      <c r="A81" s="219" t="s">
        <v>177</v>
      </c>
      <c r="B81" s="220"/>
      <c r="C81" s="80">
        <f>C82+C86+C89+C91</f>
        <v>8</v>
      </c>
      <c r="D81" s="80" t="s">
        <v>53</v>
      </c>
      <c r="E81" s="29" t="s">
        <v>49</v>
      </c>
      <c r="F81" s="80" t="s">
        <v>50</v>
      </c>
      <c r="G81" s="80" t="s">
        <v>51</v>
      </c>
      <c r="H81" s="80">
        <v>642</v>
      </c>
      <c r="I81" s="80">
        <f t="shared" ref="I81:M81" si="58">I82+I86+I89+I91</f>
        <v>8</v>
      </c>
      <c r="J81" s="80">
        <f t="shared" si="58"/>
        <v>8</v>
      </c>
      <c r="K81" s="80">
        <f t="shared" si="58"/>
        <v>8</v>
      </c>
      <c r="L81" s="80">
        <f t="shared" si="58"/>
        <v>8</v>
      </c>
      <c r="M81" s="80">
        <f t="shared" si="58"/>
        <v>8</v>
      </c>
      <c r="N81" s="99">
        <v>0</v>
      </c>
      <c r="O81" s="80" t="s">
        <v>41</v>
      </c>
      <c r="P81" s="29" t="s">
        <v>41</v>
      </c>
      <c r="Q81" s="63">
        <f>Q83+Q84+Q85+Q87+Q88+Q90+Q92+Q93</f>
        <v>1591400</v>
      </c>
      <c r="R81" s="63">
        <f>R83+R84+R85+R87+R88+R90+R92+R93</f>
        <v>1591400</v>
      </c>
      <c r="S81" s="64">
        <f>Q81-R81</f>
        <v>0</v>
      </c>
      <c r="T81" s="63">
        <f t="shared" ref="T81:U81" si="59">T83+T84+T85+T87+T88+T90+T92+T93</f>
        <v>1591400</v>
      </c>
      <c r="U81" s="63">
        <f t="shared" si="59"/>
        <v>1591400</v>
      </c>
    </row>
    <row r="82" spans="1:21" ht="42.75" customHeight="1" x14ac:dyDescent="0.25">
      <c r="A82" s="162" t="s">
        <v>143</v>
      </c>
      <c r="B82" s="72" t="s">
        <v>81</v>
      </c>
      <c r="C82" s="32">
        <f>C83+C84+C85</f>
        <v>3</v>
      </c>
      <c r="D82" s="47" t="s">
        <v>80</v>
      </c>
      <c r="E82" s="47" t="s">
        <v>80</v>
      </c>
      <c r="F82" s="47" t="s">
        <v>80</v>
      </c>
      <c r="G82" s="47" t="s">
        <v>82</v>
      </c>
      <c r="H82" s="47" t="s">
        <v>83</v>
      </c>
      <c r="I82" s="32">
        <f t="shared" ref="I82:M82" si="60">I83+I84+I85</f>
        <v>3</v>
      </c>
      <c r="J82" s="32">
        <f t="shared" si="60"/>
        <v>3</v>
      </c>
      <c r="K82" s="32">
        <f t="shared" si="60"/>
        <v>3</v>
      </c>
      <c r="L82" s="32">
        <f t="shared" si="60"/>
        <v>3</v>
      </c>
      <c r="M82" s="32">
        <f t="shared" si="60"/>
        <v>3</v>
      </c>
      <c r="N82" s="32" t="s">
        <v>80</v>
      </c>
      <c r="O82" s="47" t="s">
        <v>80</v>
      </c>
      <c r="P82" s="47" t="s">
        <v>80</v>
      </c>
      <c r="Q82" s="47" t="s">
        <v>80</v>
      </c>
      <c r="R82" s="70" t="s">
        <v>80</v>
      </c>
      <c r="S82" s="70" t="s">
        <v>80</v>
      </c>
      <c r="T82" s="70" t="s">
        <v>80</v>
      </c>
      <c r="U82" s="71" t="s">
        <v>80</v>
      </c>
    </row>
    <row r="83" spans="1:21" ht="83.25" customHeight="1" x14ac:dyDescent="0.25">
      <c r="A83" s="187"/>
      <c r="B83" s="77" t="s">
        <v>172</v>
      </c>
      <c r="C83" s="77">
        <v>1</v>
      </c>
      <c r="D83" s="77" t="s">
        <v>53</v>
      </c>
      <c r="E83" s="29" t="s">
        <v>48</v>
      </c>
      <c r="F83" s="29" t="s">
        <v>73</v>
      </c>
      <c r="G83" s="77" t="s">
        <v>51</v>
      </c>
      <c r="H83" s="77">
        <v>642</v>
      </c>
      <c r="I83" s="77">
        <v>1</v>
      </c>
      <c r="J83" s="77">
        <v>1</v>
      </c>
      <c r="K83" s="77">
        <v>1</v>
      </c>
      <c r="L83" s="77">
        <v>1</v>
      </c>
      <c r="M83" s="77">
        <v>1</v>
      </c>
      <c r="N83" s="77" t="s">
        <v>41</v>
      </c>
      <c r="O83" s="62">
        <v>45473</v>
      </c>
      <c r="P83" s="29" t="s">
        <v>86</v>
      </c>
      <c r="Q83" s="68">
        <v>1085000</v>
      </c>
      <c r="R83" s="68">
        <v>1085000</v>
      </c>
      <c r="S83" s="68">
        <f>Q83-R83</f>
        <v>0</v>
      </c>
      <c r="T83" s="68">
        <v>1085000</v>
      </c>
      <c r="U83" s="68">
        <v>1085000</v>
      </c>
    </row>
    <row r="84" spans="1:21" ht="113.25" customHeight="1" x14ac:dyDescent="0.25">
      <c r="A84" s="187"/>
      <c r="B84" s="80" t="s">
        <v>170</v>
      </c>
      <c r="C84" s="80">
        <v>1</v>
      </c>
      <c r="D84" s="80" t="s">
        <v>53</v>
      </c>
      <c r="E84" s="29" t="s">
        <v>48</v>
      </c>
      <c r="F84" s="29" t="s">
        <v>73</v>
      </c>
      <c r="G84" s="80" t="s">
        <v>51</v>
      </c>
      <c r="H84" s="80">
        <v>642</v>
      </c>
      <c r="I84" s="80">
        <v>1</v>
      </c>
      <c r="J84" s="80">
        <v>1</v>
      </c>
      <c r="K84" s="80">
        <v>1</v>
      </c>
      <c r="L84" s="80">
        <v>1</v>
      </c>
      <c r="M84" s="80">
        <v>1</v>
      </c>
      <c r="N84" s="80" t="s">
        <v>41</v>
      </c>
      <c r="O84" s="62">
        <v>45473</v>
      </c>
      <c r="P84" s="29" t="s">
        <v>86</v>
      </c>
      <c r="Q84" s="68">
        <v>61400</v>
      </c>
      <c r="R84" s="83">
        <v>61400</v>
      </c>
      <c r="S84" s="68">
        <f t="shared" ref="S84:S85" si="61">Q84-R84</f>
        <v>0</v>
      </c>
      <c r="T84" s="68">
        <v>61400</v>
      </c>
      <c r="U84" s="68">
        <v>61400</v>
      </c>
    </row>
    <row r="85" spans="1:21" ht="113.25" customHeight="1" x14ac:dyDescent="0.25">
      <c r="A85" s="163"/>
      <c r="B85" s="80" t="s">
        <v>171</v>
      </c>
      <c r="C85" s="80">
        <v>1</v>
      </c>
      <c r="D85" s="80" t="s">
        <v>53</v>
      </c>
      <c r="E85" s="29" t="s">
        <v>48</v>
      </c>
      <c r="F85" s="29" t="s">
        <v>73</v>
      </c>
      <c r="G85" s="80" t="s">
        <v>51</v>
      </c>
      <c r="H85" s="80">
        <v>642</v>
      </c>
      <c r="I85" s="80">
        <v>1</v>
      </c>
      <c r="J85" s="80">
        <v>1</v>
      </c>
      <c r="K85" s="80">
        <v>1</v>
      </c>
      <c r="L85" s="80">
        <v>1</v>
      </c>
      <c r="M85" s="80">
        <v>1</v>
      </c>
      <c r="N85" s="80" t="s">
        <v>41</v>
      </c>
      <c r="O85" s="62">
        <v>45473</v>
      </c>
      <c r="P85" s="29" t="s">
        <v>86</v>
      </c>
      <c r="Q85" s="68">
        <v>61400</v>
      </c>
      <c r="R85" s="68">
        <v>61400</v>
      </c>
      <c r="S85" s="68">
        <f t="shared" si="61"/>
        <v>0</v>
      </c>
      <c r="T85" s="68">
        <v>61400</v>
      </c>
      <c r="U85" s="68">
        <v>61400</v>
      </c>
    </row>
    <row r="86" spans="1:21" ht="41.25" customHeight="1" x14ac:dyDescent="0.25">
      <c r="A86" s="162" t="s">
        <v>162</v>
      </c>
      <c r="B86" s="72" t="s">
        <v>81</v>
      </c>
      <c r="C86" s="32">
        <f>C87+C88</f>
        <v>2</v>
      </c>
      <c r="D86" s="47" t="s">
        <v>80</v>
      </c>
      <c r="E86" s="47" t="s">
        <v>80</v>
      </c>
      <c r="F86" s="47" t="s">
        <v>80</v>
      </c>
      <c r="G86" s="47" t="s">
        <v>82</v>
      </c>
      <c r="H86" s="47" t="s">
        <v>83</v>
      </c>
      <c r="I86" s="32">
        <f t="shared" ref="I86:M86" si="62">I87+I88</f>
        <v>2</v>
      </c>
      <c r="J86" s="32">
        <f t="shared" si="62"/>
        <v>2</v>
      </c>
      <c r="K86" s="32">
        <f t="shared" si="62"/>
        <v>2</v>
      </c>
      <c r="L86" s="32">
        <f t="shared" si="62"/>
        <v>2</v>
      </c>
      <c r="M86" s="32">
        <f t="shared" si="62"/>
        <v>2</v>
      </c>
      <c r="N86" s="32" t="s">
        <v>80</v>
      </c>
      <c r="O86" s="47" t="s">
        <v>80</v>
      </c>
      <c r="P86" s="47" t="s">
        <v>80</v>
      </c>
      <c r="Q86" s="47" t="s">
        <v>80</v>
      </c>
      <c r="R86" s="70" t="s">
        <v>80</v>
      </c>
      <c r="S86" s="70" t="s">
        <v>80</v>
      </c>
      <c r="T86" s="70" t="s">
        <v>80</v>
      </c>
      <c r="U86" s="71" t="s">
        <v>80</v>
      </c>
    </row>
    <row r="87" spans="1:21" ht="114.75" customHeight="1" x14ac:dyDescent="0.25">
      <c r="A87" s="187"/>
      <c r="B87" s="80" t="s">
        <v>163</v>
      </c>
      <c r="C87" s="80">
        <v>1</v>
      </c>
      <c r="D87" s="80" t="s">
        <v>53</v>
      </c>
      <c r="E87" s="29" t="s">
        <v>48</v>
      </c>
      <c r="F87" s="29" t="s">
        <v>73</v>
      </c>
      <c r="G87" s="80" t="s">
        <v>51</v>
      </c>
      <c r="H87" s="80">
        <v>642</v>
      </c>
      <c r="I87" s="80">
        <v>1</v>
      </c>
      <c r="J87" s="80">
        <v>1</v>
      </c>
      <c r="K87" s="80">
        <v>1</v>
      </c>
      <c r="L87" s="80">
        <v>1</v>
      </c>
      <c r="M87" s="80">
        <v>1</v>
      </c>
      <c r="N87" s="80" t="s">
        <v>41</v>
      </c>
      <c r="O87" s="62">
        <v>45473</v>
      </c>
      <c r="P87" s="29" t="s">
        <v>86</v>
      </c>
      <c r="Q87" s="68">
        <v>61400</v>
      </c>
      <c r="R87" s="68">
        <v>61400</v>
      </c>
      <c r="S87" s="68">
        <f>Q87-R87</f>
        <v>0</v>
      </c>
      <c r="T87" s="68">
        <v>61400</v>
      </c>
      <c r="U87" s="68">
        <v>61400</v>
      </c>
    </row>
    <row r="88" spans="1:21" ht="114.75" customHeight="1" x14ac:dyDescent="0.25">
      <c r="A88" s="163"/>
      <c r="B88" s="80" t="s">
        <v>164</v>
      </c>
      <c r="C88" s="80">
        <v>1</v>
      </c>
      <c r="D88" s="80" t="s">
        <v>53</v>
      </c>
      <c r="E88" s="29" t="s">
        <v>48</v>
      </c>
      <c r="F88" s="29" t="s">
        <v>73</v>
      </c>
      <c r="G88" s="80" t="s">
        <v>51</v>
      </c>
      <c r="H88" s="80">
        <v>642</v>
      </c>
      <c r="I88" s="80">
        <v>1</v>
      </c>
      <c r="J88" s="80">
        <v>1</v>
      </c>
      <c r="K88" s="80">
        <v>1</v>
      </c>
      <c r="L88" s="80">
        <v>1</v>
      </c>
      <c r="M88" s="80">
        <v>1</v>
      </c>
      <c r="N88" s="80" t="s">
        <v>41</v>
      </c>
      <c r="O88" s="62">
        <v>45473</v>
      </c>
      <c r="P88" s="29" t="s">
        <v>86</v>
      </c>
      <c r="Q88" s="68">
        <v>61400</v>
      </c>
      <c r="R88" s="68">
        <v>61400</v>
      </c>
      <c r="S88" s="68">
        <f t="shared" ref="S88:S93" si="63">Q88-R88</f>
        <v>0</v>
      </c>
      <c r="T88" s="68">
        <v>61400</v>
      </c>
      <c r="U88" s="68">
        <v>61400</v>
      </c>
    </row>
    <row r="89" spans="1:21" ht="41.25" customHeight="1" x14ac:dyDescent="0.25">
      <c r="A89" s="162" t="s">
        <v>165</v>
      </c>
      <c r="B89" s="72" t="s">
        <v>81</v>
      </c>
      <c r="C89" s="32">
        <f>C90</f>
        <v>1</v>
      </c>
      <c r="D89" s="47" t="s">
        <v>80</v>
      </c>
      <c r="E89" s="47" t="s">
        <v>80</v>
      </c>
      <c r="F89" s="47" t="s">
        <v>80</v>
      </c>
      <c r="G89" s="47" t="s">
        <v>82</v>
      </c>
      <c r="H89" s="47" t="s">
        <v>83</v>
      </c>
      <c r="I89" s="32">
        <f t="shared" ref="I89:M89" si="64">I90</f>
        <v>1</v>
      </c>
      <c r="J89" s="32">
        <f t="shared" si="64"/>
        <v>1</v>
      </c>
      <c r="K89" s="32">
        <f t="shared" si="64"/>
        <v>1</v>
      </c>
      <c r="L89" s="32">
        <f t="shared" si="64"/>
        <v>1</v>
      </c>
      <c r="M89" s="32">
        <f t="shared" si="64"/>
        <v>1</v>
      </c>
      <c r="N89" s="32" t="s">
        <v>80</v>
      </c>
      <c r="O89" s="47" t="s">
        <v>80</v>
      </c>
      <c r="P89" s="47" t="s">
        <v>80</v>
      </c>
      <c r="Q89" s="47" t="s">
        <v>80</v>
      </c>
      <c r="R89" s="70" t="s">
        <v>80</v>
      </c>
      <c r="S89" s="70" t="s">
        <v>80</v>
      </c>
      <c r="T89" s="70" t="s">
        <v>80</v>
      </c>
      <c r="U89" s="71" t="s">
        <v>80</v>
      </c>
    </row>
    <row r="90" spans="1:21" ht="114.75" customHeight="1" x14ac:dyDescent="0.25">
      <c r="A90" s="163"/>
      <c r="B90" s="80" t="s">
        <v>166</v>
      </c>
      <c r="C90" s="80">
        <v>1</v>
      </c>
      <c r="D90" s="80" t="s">
        <v>53</v>
      </c>
      <c r="E90" s="29" t="s">
        <v>48</v>
      </c>
      <c r="F90" s="29" t="s">
        <v>73</v>
      </c>
      <c r="G90" s="80" t="s">
        <v>51</v>
      </c>
      <c r="H90" s="80">
        <v>642</v>
      </c>
      <c r="I90" s="80">
        <v>1</v>
      </c>
      <c r="J90" s="80">
        <v>1</v>
      </c>
      <c r="K90" s="80">
        <v>1</v>
      </c>
      <c r="L90" s="80">
        <v>1</v>
      </c>
      <c r="M90" s="80">
        <v>1</v>
      </c>
      <c r="N90" s="80" t="s">
        <v>41</v>
      </c>
      <c r="O90" s="62">
        <v>45473</v>
      </c>
      <c r="P90" s="29" t="s">
        <v>86</v>
      </c>
      <c r="Q90" s="68">
        <v>61400</v>
      </c>
      <c r="R90" s="68">
        <v>61400</v>
      </c>
      <c r="S90" s="68">
        <f t="shared" si="63"/>
        <v>0</v>
      </c>
      <c r="T90" s="68">
        <v>61400</v>
      </c>
      <c r="U90" s="68">
        <v>61400</v>
      </c>
    </row>
    <row r="91" spans="1:21" ht="41.25" customHeight="1" x14ac:dyDescent="0.25">
      <c r="A91" s="162" t="s">
        <v>167</v>
      </c>
      <c r="B91" s="72" t="s">
        <v>81</v>
      </c>
      <c r="C91" s="32">
        <f>C92+C93</f>
        <v>2</v>
      </c>
      <c r="D91" s="47" t="s">
        <v>80</v>
      </c>
      <c r="E91" s="47" t="s">
        <v>80</v>
      </c>
      <c r="F91" s="47" t="s">
        <v>80</v>
      </c>
      <c r="G91" s="47" t="s">
        <v>82</v>
      </c>
      <c r="H91" s="47" t="s">
        <v>83</v>
      </c>
      <c r="I91" s="32">
        <f t="shared" ref="I91" si="65">I92+I93</f>
        <v>2</v>
      </c>
      <c r="J91" s="32">
        <f t="shared" ref="J91" si="66">J92+J93</f>
        <v>2</v>
      </c>
      <c r="K91" s="32">
        <f t="shared" ref="K91" si="67">K92+K93</f>
        <v>2</v>
      </c>
      <c r="L91" s="32">
        <f t="shared" ref="L91" si="68">L92+L93</f>
        <v>2</v>
      </c>
      <c r="M91" s="32">
        <f t="shared" ref="M91" si="69">M92+M93</f>
        <v>2</v>
      </c>
      <c r="N91" s="32" t="s">
        <v>80</v>
      </c>
      <c r="O91" s="47" t="s">
        <v>80</v>
      </c>
      <c r="P91" s="47" t="s">
        <v>80</v>
      </c>
      <c r="Q91" s="47" t="s">
        <v>80</v>
      </c>
      <c r="R91" s="70" t="s">
        <v>80</v>
      </c>
      <c r="S91" s="70" t="s">
        <v>80</v>
      </c>
      <c r="T91" s="70" t="s">
        <v>80</v>
      </c>
      <c r="U91" s="71" t="s">
        <v>80</v>
      </c>
    </row>
    <row r="92" spans="1:21" ht="114.75" customHeight="1" x14ac:dyDescent="0.25">
      <c r="A92" s="187"/>
      <c r="B92" s="80" t="s">
        <v>168</v>
      </c>
      <c r="C92" s="80">
        <v>1</v>
      </c>
      <c r="D92" s="80" t="s">
        <v>53</v>
      </c>
      <c r="E92" s="29" t="s">
        <v>48</v>
      </c>
      <c r="F92" s="29" t="s">
        <v>73</v>
      </c>
      <c r="G92" s="80" t="s">
        <v>51</v>
      </c>
      <c r="H92" s="80">
        <v>642</v>
      </c>
      <c r="I92" s="80">
        <v>1</v>
      </c>
      <c r="J92" s="80">
        <v>1</v>
      </c>
      <c r="K92" s="80">
        <v>1</v>
      </c>
      <c r="L92" s="80">
        <v>1</v>
      </c>
      <c r="M92" s="80">
        <v>1</v>
      </c>
      <c r="N92" s="80" t="s">
        <v>41</v>
      </c>
      <c r="O92" s="62">
        <v>45473</v>
      </c>
      <c r="P92" s="29" t="s">
        <v>86</v>
      </c>
      <c r="Q92" s="68">
        <v>99700</v>
      </c>
      <c r="R92" s="68">
        <v>99700</v>
      </c>
      <c r="S92" s="68">
        <f t="shared" si="63"/>
        <v>0</v>
      </c>
      <c r="T92" s="68">
        <v>99700</v>
      </c>
      <c r="U92" s="68">
        <v>99700</v>
      </c>
    </row>
    <row r="93" spans="1:21" ht="114.75" customHeight="1" x14ac:dyDescent="0.25">
      <c r="A93" s="163"/>
      <c r="B93" s="80" t="s">
        <v>169</v>
      </c>
      <c r="C93" s="80">
        <v>1</v>
      </c>
      <c r="D93" s="80" t="s">
        <v>53</v>
      </c>
      <c r="E93" s="29" t="s">
        <v>48</v>
      </c>
      <c r="F93" s="29" t="s">
        <v>73</v>
      </c>
      <c r="G93" s="80" t="s">
        <v>51</v>
      </c>
      <c r="H93" s="80">
        <v>642</v>
      </c>
      <c r="I93" s="80">
        <v>1</v>
      </c>
      <c r="J93" s="80">
        <v>1</v>
      </c>
      <c r="K93" s="80">
        <v>1</v>
      </c>
      <c r="L93" s="80">
        <v>1</v>
      </c>
      <c r="M93" s="80">
        <v>1</v>
      </c>
      <c r="N93" s="80" t="s">
        <v>41</v>
      </c>
      <c r="O93" s="62">
        <v>45473</v>
      </c>
      <c r="P93" s="29" t="s">
        <v>86</v>
      </c>
      <c r="Q93" s="68">
        <v>99700</v>
      </c>
      <c r="R93" s="68">
        <v>99700</v>
      </c>
      <c r="S93" s="68">
        <f t="shared" si="63"/>
        <v>0</v>
      </c>
      <c r="T93" s="68">
        <v>99700</v>
      </c>
      <c r="U93" s="68">
        <v>99700</v>
      </c>
    </row>
    <row r="94" spans="1:21" ht="138.75" customHeight="1" x14ac:dyDescent="0.25">
      <c r="A94" s="221" t="s">
        <v>99</v>
      </c>
      <c r="B94" s="222"/>
      <c r="C94" s="32">
        <f>C95</f>
        <v>1</v>
      </c>
      <c r="D94" s="47" t="s">
        <v>80</v>
      </c>
      <c r="E94" s="47" t="s">
        <v>80</v>
      </c>
      <c r="F94" s="47" t="s">
        <v>80</v>
      </c>
      <c r="G94" s="47" t="s">
        <v>80</v>
      </c>
      <c r="H94" s="47" t="s">
        <v>80</v>
      </c>
      <c r="I94" s="47" t="s">
        <v>80</v>
      </c>
      <c r="J94" s="47" t="s">
        <v>80</v>
      </c>
      <c r="K94" s="47" t="s">
        <v>80</v>
      </c>
      <c r="L94" s="47" t="s">
        <v>80</v>
      </c>
      <c r="M94" s="47" t="s">
        <v>80</v>
      </c>
      <c r="N94" s="47" t="s">
        <v>80</v>
      </c>
      <c r="O94" s="47" t="s">
        <v>80</v>
      </c>
      <c r="P94" s="47" t="s">
        <v>80</v>
      </c>
      <c r="Q94" s="95">
        <f>Q95</f>
        <v>1750000</v>
      </c>
      <c r="R94" s="95">
        <f>R95</f>
        <v>1750000</v>
      </c>
      <c r="S94" s="95">
        <f>Q94-R94</f>
        <v>0</v>
      </c>
      <c r="T94" s="95">
        <f>T95</f>
        <v>1750000</v>
      </c>
      <c r="U94" s="95">
        <f>U95</f>
        <v>1750000</v>
      </c>
    </row>
    <row r="95" spans="1:21" ht="97.5" customHeight="1" x14ac:dyDescent="0.25">
      <c r="A95" s="160" t="s">
        <v>178</v>
      </c>
      <c r="B95" s="161"/>
      <c r="C95" s="80">
        <f>C96</f>
        <v>1</v>
      </c>
      <c r="D95" s="80" t="s">
        <v>53</v>
      </c>
      <c r="E95" s="29" t="s">
        <v>49</v>
      </c>
      <c r="F95" s="80" t="s">
        <v>50</v>
      </c>
      <c r="G95" s="80" t="s">
        <v>51</v>
      </c>
      <c r="H95" s="80">
        <v>642</v>
      </c>
      <c r="I95" s="99">
        <v>1</v>
      </c>
      <c r="J95" s="99">
        <v>1</v>
      </c>
      <c r="K95" s="99">
        <v>1</v>
      </c>
      <c r="L95" s="99">
        <v>1</v>
      </c>
      <c r="M95" s="99">
        <v>1</v>
      </c>
      <c r="N95" s="99">
        <v>0</v>
      </c>
      <c r="O95" s="80" t="s">
        <v>41</v>
      </c>
      <c r="P95" s="29" t="s">
        <v>41</v>
      </c>
      <c r="Q95" s="63">
        <f>Q97</f>
        <v>1750000</v>
      </c>
      <c r="R95" s="63">
        <f>R97</f>
        <v>1750000</v>
      </c>
      <c r="S95" s="64">
        <f>Q95-R95</f>
        <v>0</v>
      </c>
      <c r="T95" s="63">
        <f>T97</f>
        <v>1750000</v>
      </c>
      <c r="U95" s="63">
        <f>U97</f>
        <v>1750000</v>
      </c>
    </row>
    <row r="96" spans="1:21" ht="41.25" customHeight="1" x14ac:dyDescent="0.25">
      <c r="A96" s="217" t="s">
        <v>144</v>
      </c>
      <c r="B96" s="72" t="s">
        <v>81</v>
      </c>
      <c r="C96" s="32">
        <v>1</v>
      </c>
      <c r="D96" s="47" t="s">
        <v>80</v>
      </c>
      <c r="E96" s="47" t="s">
        <v>80</v>
      </c>
      <c r="F96" s="47" t="s">
        <v>80</v>
      </c>
      <c r="G96" s="47" t="s">
        <v>82</v>
      </c>
      <c r="H96" s="47" t="s">
        <v>83</v>
      </c>
      <c r="I96" s="32">
        <v>1</v>
      </c>
      <c r="J96" s="32">
        <v>1</v>
      </c>
      <c r="K96" s="32">
        <v>1</v>
      </c>
      <c r="L96" s="32">
        <v>1</v>
      </c>
      <c r="M96" s="32">
        <v>1</v>
      </c>
      <c r="N96" s="32" t="s">
        <v>80</v>
      </c>
      <c r="O96" s="47" t="s">
        <v>80</v>
      </c>
      <c r="P96" s="47" t="s">
        <v>80</v>
      </c>
      <c r="Q96" s="47" t="s">
        <v>80</v>
      </c>
      <c r="R96" s="70" t="s">
        <v>80</v>
      </c>
      <c r="S96" s="70" t="s">
        <v>80</v>
      </c>
      <c r="T96" s="70" t="s">
        <v>80</v>
      </c>
      <c r="U96" s="71" t="s">
        <v>80</v>
      </c>
    </row>
    <row r="97" spans="1:21" ht="114.75" customHeight="1" x14ac:dyDescent="0.25">
      <c r="A97" s="218"/>
      <c r="B97" s="77" t="s">
        <v>146</v>
      </c>
      <c r="C97" s="77">
        <v>1</v>
      </c>
      <c r="D97" s="77" t="s">
        <v>53</v>
      </c>
      <c r="E97" s="29" t="s">
        <v>48</v>
      </c>
      <c r="F97" s="29" t="s">
        <v>73</v>
      </c>
      <c r="G97" s="77" t="s">
        <v>51</v>
      </c>
      <c r="H97" s="77">
        <v>642</v>
      </c>
      <c r="I97" s="77">
        <v>1</v>
      </c>
      <c r="J97" s="77">
        <v>1</v>
      </c>
      <c r="K97" s="77">
        <v>1</v>
      </c>
      <c r="L97" s="77">
        <v>1</v>
      </c>
      <c r="M97" s="77">
        <v>1</v>
      </c>
      <c r="N97" s="77" t="s">
        <v>41</v>
      </c>
      <c r="O97" s="62">
        <v>45473</v>
      </c>
      <c r="P97" s="29" t="s">
        <v>86</v>
      </c>
      <c r="Q97" s="68">
        <v>1750000</v>
      </c>
      <c r="R97" s="68">
        <v>1750000</v>
      </c>
      <c r="S97" s="68">
        <f>Q97-R97</f>
        <v>0</v>
      </c>
      <c r="T97" s="68">
        <v>1750000</v>
      </c>
      <c r="U97" s="68">
        <v>1750000</v>
      </c>
    </row>
    <row r="98" spans="1:21" ht="58.5" customHeight="1" x14ac:dyDescent="0.25">
      <c r="A98" s="164" t="s">
        <v>100</v>
      </c>
      <c r="B98" s="165"/>
      <c r="C98" s="32">
        <f>C99</f>
        <v>1</v>
      </c>
      <c r="D98" s="47" t="s">
        <v>80</v>
      </c>
      <c r="E98" s="47" t="s">
        <v>80</v>
      </c>
      <c r="F98" s="47" t="s">
        <v>80</v>
      </c>
      <c r="G98" s="47" t="s">
        <v>80</v>
      </c>
      <c r="H98" s="47" t="s">
        <v>80</v>
      </c>
      <c r="I98" s="47" t="s">
        <v>80</v>
      </c>
      <c r="J98" s="47" t="s">
        <v>80</v>
      </c>
      <c r="K98" s="47" t="s">
        <v>80</v>
      </c>
      <c r="L98" s="47" t="s">
        <v>80</v>
      </c>
      <c r="M98" s="47" t="s">
        <v>80</v>
      </c>
      <c r="N98" s="47" t="s">
        <v>80</v>
      </c>
      <c r="O98" s="47" t="s">
        <v>80</v>
      </c>
      <c r="P98" s="47" t="s">
        <v>80</v>
      </c>
      <c r="Q98" s="95">
        <f>Q99</f>
        <v>150000</v>
      </c>
      <c r="R98" s="95">
        <f>R99</f>
        <v>150000</v>
      </c>
      <c r="S98" s="95">
        <f>Q98-R98</f>
        <v>0</v>
      </c>
      <c r="T98" s="95">
        <f>T99</f>
        <v>150000</v>
      </c>
      <c r="U98" s="95">
        <f>U99</f>
        <v>150000</v>
      </c>
    </row>
    <row r="99" spans="1:21" ht="116.25" customHeight="1" x14ac:dyDescent="0.25">
      <c r="A99" s="160" t="s">
        <v>179</v>
      </c>
      <c r="B99" s="161"/>
      <c r="C99" s="80">
        <f>C100</f>
        <v>1</v>
      </c>
      <c r="D99" s="80" t="s">
        <v>123</v>
      </c>
      <c r="E99" s="29" t="s">
        <v>49</v>
      </c>
      <c r="F99" s="80" t="s">
        <v>50</v>
      </c>
      <c r="G99" s="80" t="s">
        <v>72</v>
      </c>
      <c r="H99" s="80">
        <v>642</v>
      </c>
      <c r="I99" s="80">
        <f t="shared" ref="I99:M99" si="70">I100</f>
        <v>1</v>
      </c>
      <c r="J99" s="80">
        <f t="shared" si="70"/>
        <v>1</v>
      </c>
      <c r="K99" s="80">
        <f t="shared" si="70"/>
        <v>1</v>
      </c>
      <c r="L99" s="80">
        <f t="shared" si="70"/>
        <v>1</v>
      </c>
      <c r="M99" s="80">
        <f t="shared" si="70"/>
        <v>1</v>
      </c>
      <c r="N99" s="80">
        <v>0</v>
      </c>
      <c r="O99" s="98">
        <v>45473</v>
      </c>
      <c r="P99" s="29" t="s">
        <v>86</v>
      </c>
      <c r="Q99" s="63">
        <f>Q101</f>
        <v>150000</v>
      </c>
      <c r="R99" s="63">
        <f>R101</f>
        <v>150000</v>
      </c>
      <c r="S99" s="63">
        <f>Q99-R99</f>
        <v>0</v>
      </c>
      <c r="T99" s="63">
        <f>T101</f>
        <v>150000</v>
      </c>
      <c r="U99" s="63">
        <f>U101</f>
        <v>150000</v>
      </c>
    </row>
    <row r="100" spans="1:21" s="127" customFormat="1" ht="38.25" customHeight="1" x14ac:dyDescent="0.25">
      <c r="A100" s="162" t="s">
        <v>145</v>
      </c>
      <c r="B100" s="69" t="s">
        <v>81</v>
      </c>
      <c r="C100" s="59">
        <v>1</v>
      </c>
      <c r="D100" s="70" t="s">
        <v>80</v>
      </c>
      <c r="E100" s="70" t="s">
        <v>80</v>
      </c>
      <c r="F100" s="70" t="s">
        <v>80</v>
      </c>
      <c r="G100" s="70" t="s">
        <v>82</v>
      </c>
      <c r="H100" s="70" t="s">
        <v>83</v>
      </c>
      <c r="I100" s="59">
        <v>1</v>
      </c>
      <c r="J100" s="59">
        <v>1</v>
      </c>
      <c r="K100" s="59">
        <v>1</v>
      </c>
      <c r="L100" s="59">
        <v>1</v>
      </c>
      <c r="M100" s="59">
        <v>1</v>
      </c>
      <c r="N100" s="59">
        <v>0</v>
      </c>
      <c r="O100" s="70" t="s">
        <v>80</v>
      </c>
      <c r="P100" s="70" t="s">
        <v>80</v>
      </c>
      <c r="Q100" s="70" t="s">
        <v>80</v>
      </c>
      <c r="R100" s="70" t="s">
        <v>80</v>
      </c>
      <c r="S100" s="70" t="s">
        <v>80</v>
      </c>
      <c r="T100" s="70" t="s">
        <v>80</v>
      </c>
      <c r="U100" s="71" t="s">
        <v>80</v>
      </c>
    </row>
    <row r="101" spans="1:21" s="127" customFormat="1" ht="120" customHeight="1" x14ac:dyDescent="0.25">
      <c r="A101" s="163"/>
      <c r="B101" s="121" t="s">
        <v>147</v>
      </c>
      <c r="C101" s="121">
        <v>1</v>
      </c>
      <c r="D101" s="121" t="s">
        <v>123</v>
      </c>
      <c r="E101" s="29" t="s">
        <v>48</v>
      </c>
      <c r="F101" s="121" t="s">
        <v>50</v>
      </c>
      <c r="G101" s="121" t="s">
        <v>72</v>
      </c>
      <c r="H101" s="121">
        <v>642</v>
      </c>
      <c r="I101" s="121">
        <v>1</v>
      </c>
      <c r="J101" s="121">
        <v>1</v>
      </c>
      <c r="K101" s="121">
        <v>1</v>
      </c>
      <c r="L101" s="121">
        <v>1</v>
      </c>
      <c r="M101" s="121">
        <v>1</v>
      </c>
      <c r="N101" s="121">
        <v>0</v>
      </c>
      <c r="O101" s="29" t="s">
        <v>86</v>
      </c>
      <c r="P101" s="29" t="s">
        <v>86</v>
      </c>
      <c r="Q101" s="63">
        <v>150000</v>
      </c>
      <c r="R101" s="63">
        <v>150000</v>
      </c>
      <c r="S101" s="64">
        <f>Q101-R101</f>
        <v>0</v>
      </c>
      <c r="T101" s="63">
        <v>150000</v>
      </c>
      <c r="U101" s="65">
        <v>150000</v>
      </c>
    </row>
    <row r="102" spans="1:21" ht="75" customHeight="1" x14ac:dyDescent="0.25">
      <c r="A102" s="176" t="s">
        <v>151</v>
      </c>
      <c r="B102" s="177"/>
      <c r="C102" s="42" t="s">
        <v>41</v>
      </c>
      <c r="D102" s="42" t="s">
        <v>41</v>
      </c>
      <c r="E102" s="42" t="s">
        <v>41</v>
      </c>
      <c r="F102" s="42" t="s">
        <v>41</v>
      </c>
      <c r="G102" s="42" t="s">
        <v>41</v>
      </c>
      <c r="H102" s="42" t="s">
        <v>41</v>
      </c>
      <c r="I102" s="81">
        <f>I103</f>
        <v>3</v>
      </c>
      <c r="J102" s="81">
        <f>J103</f>
        <v>3</v>
      </c>
      <c r="K102" s="81">
        <f t="shared" ref="K102:L102" si="71">K103</f>
        <v>3</v>
      </c>
      <c r="L102" s="81">
        <f t="shared" si="71"/>
        <v>3</v>
      </c>
      <c r="M102" s="81">
        <f>M103</f>
        <v>3</v>
      </c>
      <c r="N102" s="43">
        <v>0</v>
      </c>
      <c r="O102" s="44" t="s">
        <v>16</v>
      </c>
      <c r="P102" s="44" t="s">
        <v>16</v>
      </c>
      <c r="Q102" s="45">
        <f>Q105+Q111</f>
        <v>13226400</v>
      </c>
      <c r="R102" s="45">
        <f>R105+R111</f>
        <v>13226400</v>
      </c>
      <c r="S102" s="50">
        <f>Q102-R102</f>
        <v>0</v>
      </c>
      <c r="T102" s="45">
        <f t="shared" ref="T102:U102" si="72">T105+T111</f>
        <v>11168289.41</v>
      </c>
      <c r="U102" s="45">
        <f t="shared" si="72"/>
        <v>6900289.4100000001</v>
      </c>
    </row>
    <row r="103" spans="1:21" ht="73.5" customHeight="1" x14ac:dyDescent="0.25">
      <c r="A103" s="204" t="s">
        <v>124</v>
      </c>
      <c r="B103" s="205"/>
      <c r="C103" s="42" t="s">
        <v>41</v>
      </c>
      <c r="D103" s="42" t="s">
        <v>41</v>
      </c>
      <c r="E103" s="42" t="s">
        <v>41</v>
      </c>
      <c r="F103" s="42" t="s">
        <v>41</v>
      </c>
      <c r="G103" s="42" t="s">
        <v>41</v>
      </c>
      <c r="H103" s="42" t="s">
        <v>41</v>
      </c>
      <c r="I103" s="81">
        <f>I106+I108+I112</f>
        <v>3</v>
      </c>
      <c r="J103" s="81">
        <f t="shared" ref="J103:M103" si="73">J106+J108+J112</f>
        <v>3</v>
      </c>
      <c r="K103" s="81">
        <f t="shared" si="73"/>
        <v>3</v>
      </c>
      <c r="L103" s="81">
        <f t="shared" si="73"/>
        <v>3</v>
      </c>
      <c r="M103" s="81">
        <f t="shared" si="73"/>
        <v>3</v>
      </c>
      <c r="N103" s="43">
        <v>0</v>
      </c>
      <c r="O103" s="44" t="s">
        <v>16</v>
      </c>
      <c r="P103" s="44" t="s">
        <v>16</v>
      </c>
      <c r="Q103" s="44" t="s">
        <v>16</v>
      </c>
      <c r="R103" s="44" t="s">
        <v>16</v>
      </c>
      <c r="S103" s="44" t="s">
        <v>16</v>
      </c>
      <c r="T103" s="44" t="s">
        <v>16</v>
      </c>
      <c r="U103" s="44" t="s">
        <v>16</v>
      </c>
    </row>
    <row r="104" spans="1:21" ht="142.5" customHeight="1" x14ac:dyDescent="0.25">
      <c r="A104" s="158" t="s">
        <v>101</v>
      </c>
      <c r="B104" s="159"/>
      <c r="C104" s="59">
        <f>C105</f>
        <v>100</v>
      </c>
      <c r="D104" s="47" t="s">
        <v>80</v>
      </c>
      <c r="E104" s="47" t="s">
        <v>80</v>
      </c>
      <c r="F104" s="47" t="s">
        <v>80</v>
      </c>
      <c r="G104" s="47" t="s">
        <v>80</v>
      </c>
      <c r="H104" s="47" t="s">
        <v>80</v>
      </c>
      <c r="I104" s="47" t="s">
        <v>80</v>
      </c>
      <c r="J104" s="47" t="s">
        <v>80</v>
      </c>
      <c r="K104" s="47" t="s">
        <v>80</v>
      </c>
      <c r="L104" s="47" t="s">
        <v>80</v>
      </c>
      <c r="M104" s="47" t="s">
        <v>80</v>
      </c>
      <c r="N104" s="47" t="s">
        <v>80</v>
      </c>
      <c r="O104" s="47" t="s">
        <v>80</v>
      </c>
      <c r="P104" s="47" t="s">
        <v>80</v>
      </c>
      <c r="Q104" s="90">
        <v>10128000</v>
      </c>
      <c r="R104" s="90">
        <v>10128000</v>
      </c>
      <c r="S104" s="90">
        <v>0</v>
      </c>
      <c r="T104" s="90">
        <v>10128000</v>
      </c>
      <c r="U104" s="90">
        <v>1300000</v>
      </c>
    </row>
    <row r="105" spans="1:21" ht="120" customHeight="1" x14ac:dyDescent="0.25">
      <c r="A105" s="160" t="s">
        <v>180</v>
      </c>
      <c r="B105" s="161"/>
      <c r="C105" s="80">
        <v>100</v>
      </c>
      <c r="D105" s="80" t="s">
        <v>53</v>
      </c>
      <c r="E105" s="29" t="s">
        <v>49</v>
      </c>
      <c r="F105" s="80" t="s">
        <v>50</v>
      </c>
      <c r="G105" s="80" t="s">
        <v>72</v>
      </c>
      <c r="H105" s="80">
        <v>642</v>
      </c>
      <c r="I105" s="80">
        <v>100</v>
      </c>
      <c r="J105" s="80">
        <v>100</v>
      </c>
      <c r="K105" s="80">
        <v>100</v>
      </c>
      <c r="L105" s="80">
        <v>100</v>
      </c>
      <c r="M105" s="80">
        <v>100</v>
      </c>
      <c r="N105" s="80">
        <v>0</v>
      </c>
      <c r="O105" s="98">
        <v>45473</v>
      </c>
      <c r="P105" s="29" t="s">
        <v>86</v>
      </c>
      <c r="Q105" s="63">
        <f>Q107+Q109</f>
        <v>10128000</v>
      </c>
      <c r="R105" s="63">
        <f>R107+R109</f>
        <v>10128000</v>
      </c>
      <c r="S105" s="63">
        <f>Q105-R105</f>
        <v>0</v>
      </c>
      <c r="T105" s="63">
        <f t="shared" ref="T105:U105" si="74">T107+T109</f>
        <v>10128000</v>
      </c>
      <c r="U105" s="63">
        <f t="shared" si="74"/>
        <v>5860000</v>
      </c>
    </row>
    <row r="106" spans="1:21" ht="38.25" customHeight="1" x14ac:dyDescent="0.25">
      <c r="A106" s="162" t="s">
        <v>152</v>
      </c>
      <c r="B106" s="69" t="s">
        <v>81</v>
      </c>
      <c r="C106" s="59">
        <v>1</v>
      </c>
      <c r="D106" s="70" t="s">
        <v>80</v>
      </c>
      <c r="E106" s="70" t="s">
        <v>80</v>
      </c>
      <c r="F106" s="70" t="s">
        <v>80</v>
      </c>
      <c r="G106" s="32" t="s">
        <v>72</v>
      </c>
      <c r="H106" s="32">
        <v>642</v>
      </c>
      <c r="I106" s="59">
        <v>1</v>
      </c>
      <c r="J106" s="59">
        <v>1</v>
      </c>
      <c r="K106" s="59">
        <v>1</v>
      </c>
      <c r="L106" s="59">
        <v>1</v>
      </c>
      <c r="M106" s="59">
        <v>1</v>
      </c>
      <c r="N106" s="59">
        <v>0</v>
      </c>
      <c r="O106" s="70" t="s">
        <v>80</v>
      </c>
      <c r="P106" s="70" t="s">
        <v>80</v>
      </c>
      <c r="Q106" s="70" t="s">
        <v>80</v>
      </c>
      <c r="R106" s="70" t="s">
        <v>80</v>
      </c>
      <c r="S106" s="70" t="s">
        <v>80</v>
      </c>
      <c r="T106" s="70" t="s">
        <v>80</v>
      </c>
      <c r="U106" s="71" t="s">
        <v>80</v>
      </c>
    </row>
    <row r="107" spans="1:21" ht="142.5" customHeight="1" x14ac:dyDescent="0.25">
      <c r="A107" s="163"/>
      <c r="B107" s="77" t="s">
        <v>159</v>
      </c>
      <c r="C107" s="77">
        <v>100</v>
      </c>
      <c r="D107" s="80" t="s">
        <v>53</v>
      </c>
      <c r="E107" s="29" t="s">
        <v>48</v>
      </c>
      <c r="F107" s="77" t="s">
        <v>50</v>
      </c>
      <c r="G107" s="77" t="s">
        <v>160</v>
      </c>
      <c r="H107" s="77">
        <v>744</v>
      </c>
      <c r="I107" s="77">
        <v>100</v>
      </c>
      <c r="J107" s="77">
        <v>100</v>
      </c>
      <c r="K107" s="77">
        <v>100</v>
      </c>
      <c r="L107" s="77">
        <v>100</v>
      </c>
      <c r="M107" s="77">
        <v>100</v>
      </c>
      <c r="N107" s="77">
        <v>0</v>
      </c>
      <c r="O107" s="29" t="s">
        <v>86</v>
      </c>
      <c r="P107" s="29" t="s">
        <v>86</v>
      </c>
      <c r="Q107" s="63">
        <v>4800000</v>
      </c>
      <c r="R107" s="63">
        <v>4800000</v>
      </c>
      <c r="S107" s="64">
        <f>Q107-R107</f>
        <v>0</v>
      </c>
      <c r="T107" s="63">
        <v>4800000</v>
      </c>
      <c r="U107" s="65">
        <v>2076000</v>
      </c>
    </row>
    <row r="108" spans="1:21" ht="38.25" customHeight="1" x14ac:dyDescent="0.25">
      <c r="A108" s="162" t="s">
        <v>153</v>
      </c>
      <c r="B108" s="69" t="s">
        <v>81</v>
      </c>
      <c r="C108" s="59">
        <v>1</v>
      </c>
      <c r="D108" s="70" t="s">
        <v>80</v>
      </c>
      <c r="E108" s="70" t="s">
        <v>80</v>
      </c>
      <c r="F108" s="70" t="s">
        <v>80</v>
      </c>
      <c r="G108" s="32" t="s">
        <v>72</v>
      </c>
      <c r="H108" s="32">
        <v>642</v>
      </c>
      <c r="I108" s="59">
        <v>1</v>
      </c>
      <c r="J108" s="59">
        <v>1</v>
      </c>
      <c r="K108" s="59">
        <v>1</v>
      </c>
      <c r="L108" s="59">
        <v>1</v>
      </c>
      <c r="M108" s="59">
        <v>1</v>
      </c>
      <c r="N108" s="59">
        <v>0</v>
      </c>
      <c r="O108" s="70" t="s">
        <v>80</v>
      </c>
      <c r="P108" s="70" t="s">
        <v>80</v>
      </c>
      <c r="Q108" s="70" t="s">
        <v>80</v>
      </c>
      <c r="R108" s="70" t="s">
        <v>80</v>
      </c>
      <c r="S108" s="70" t="s">
        <v>80</v>
      </c>
      <c r="T108" s="70" t="s">
        <v>80</v>
      </c>
      <c r="U108" s="71" t="s">
        <v>80</v>
      </c>
    </row>
    <row r="109" spans="1:21" ht="144.75" customHeight="1" x14ac:dyDescent="0.25">
      <c r="A109" s="163"/>
      <c r="B109" s="80" t="s">
        <v>159</v>
      </c>
      <c r="C109" s="80">
        <v>100</v>
      </c>
      <c r="D109" s="80" t="s">
        <v>53</v>
      </c>
      <c r="E109" s="29" t="s">
        <v>48</v>
      </c>
      <c r="F109" s="80" t="s">
        <v>50</v>
      </c>
      <c r="G109" s="80" t="s">
        <v>160</v>
      </c>
      <c r="H109" s="80">
        <v>744</v>
      </c>
      <c r="I109" s="80">
        <v>100</v>
      </c>
      <c r="J109" s="80">
        <v>100</v>
      </c>
      <c r="K109" s="80">
        <v>100</v>
      </c>
      <c r="L109" s="80">
        <v>100</v>
      </c>
      <c r="M109" s="80">
        <v>100</v>
      </c>
      <c r="N109" s="80">
        <v>0</v>
      </c>
      <c r="O109" s="29" t="s">
        <v>86</v>
      </c>
      <c r="P109" s="29" t="s">
        <v>86</v>
      </c>
      <c r="Q109" s="63">
        <v>5328000</v>
      </c>
      <c r="R109" s="63">
        <v>5328000</v>
      </c>
      <c r="S109" s="64">
        <f>Q109-R109</f>
        <v>0</v>
      </c>
      <c r="T109" s="63">
        <v>5328000</v>
      </c>
      <c r="U109" s="65">
        <v>3784000</v>
      </c>
    </row>
    <row r="110" spans="1:21" ht="166.5" customHeight="1" x14ac:dyDescent="0.25">
      <c r="A110" s="158" t="s">
        <v>102</v>
      </c>
      <c r="B110" s="159"/>
      <c r="C110" s="59">
        <f>C111</f>
        <v>265</v>
      </c>
      <c r="D110" s="47" t="s">
        <v>80</v>
      </c>
      <c r="E110" s="47" t="s">
        <v>80</v>
      </c>
      <c r="F110" s="47" t="s">
        <v>80</v>
      </c>
      <c r="G110" s="47" t="s">
        <v>80</v>
      </c>
      <c r="H110" s="47" t="s">
        <v>80</v>
      </c>
      <c r="I110" s="47" t="s">
        <v>80</v>
      </c>
      <c r="J110" s="47" t="s">
        <v>80</v>
      </c>
      <c r="K110" s="47" t="s">
        <v>80</v>
      </c>
      <c r="L110" s="47" t="s">
        <v>80</v>
      </c>
      <c r="M110" s="47" t="s">
        <v>80</v>
      </c>
      <c r="N110" s="47" t="s">
        <v>80</v>
      </c>
      <c r="O110" s="47" t="s">
        <v>80</v>
      </c>
      <c r="P110" s="47" t="s">
        <v>80</v>
      </c>
      <c r="Q110" s="90">
        <f>Q111</f>
        <v>3098400</v>
      </c>
      <c r="R110" s="90">
        <f>R111</f>
        <v>3098400</v>
      </c>
      <c r="S110" s="90">
        <v>0</v>
      </c>
      <c r="T110" s="90">
        <f t="shared" ref="T110:U110" si="75">T111</f>
        <v>1040289.41</v>
      </c>
      <c r="U110" s="90">
        <f t="shared" si="75"/>
        <v>1040289.41</v>
      </c>
    </row>
    <row r="111" spans="1:21" ht="86.25" customHeight="1" x14ac:dyDescent="0.25">
      <c r="A111" s="160" t="s">
        <v>207</v>
      </c>
      <c r="B111" s="161"/>
      <c r="C111" s="125">
        <v>265</v>
      </c>
      <c r="D111" s="120" t="s">
        <v>53</v>
      </c>
      <c r="E111" s="29" t="s">
        <v>49</v>
      </c>
      <c r="F111" s="120" t="s">
        <v>50</v>
      </c>
      <c r="G111" s="120" t="s">
        <v>72</v>
      </c>
      <c r="H111" s="120">
        <v>642</v>
      </c>
      <c r="I111" s="125">
        <v>796</v>
      </c>
      <c r="J111" s="125">
        <v>796</v>
      </c>
      <c r="K111" s="125">
        <v>265</v>
      </c>
      <c r="L111" s="125">
        <v>265</v>
      </c>
      <c r="M111" s="125">
        <v>265</v>
      </c>
      <c r="N111" s="120">
        <v>0</v>
      </c>
      <c r="O111" s="98">
        <v>45565</v>
      </c>
      <c r="P111" s="98">
        <v>45565</v>
      </c>
      <c r="Q111" s="63">
        <f>Q113+Q115</f>
        <v>3098400</v>
      </c>
      <c r="R111" s="63">
        <f>R113+R115</f>
        <v>3098400</v>
      </c>
      <c r="S111" s="63">
        <f>Q111-R111</f>
        <v>0</v>
      </c>
      <c r="T111" s="63">
        <f t="shared" ref="T111:U111" si="76">T113+T115</f>
        <v>1040289.41</v>
      </c>
      <c r="U111" s="63">
        <f t="shared" si="76"/>
        <v>1040289.41</v>
      </c>
    </row>
    <row r="112" spans="1:21" ht="38.25" customHeight="1" x14ac:dyDescent="0.25">
      <c r="A112" s="162" t="s">
        <v>191</v>
      </c>
      <c r="B112" s="69" t="s">
        <v>81</v>
      </c>
      <c r="C112" s="59">
        <v>1</v>
      </c>
      <c r="D112" s="70" t="s">
        <v>80</v>
      </c>
      <c r="E112" s="70" t="s">
        <v>80</v>
      </c>
      <c r="F112" s="70" t="s">
        <v>80</v>
      </c>
      <c r="G112" s="32" t="s">
        <v>72</v>
      </c>
      <c r="H112" s="32">
        <v>642</v>
      </c>
      <c r="I112" s="59">
        <v>1</v>
      </c>
      <c r="J112" s="59">
        <v>1</v>
      </c>
      <c r="K112" s="59">
        <v>1</v>
      </c>
      <c r="L112" s="59">
        <v>1</v>
      </c>
      <c r="M112" s="59">
        <v>1</v>
      </c>
      <c r="N112" s="59">
        <v>0</v>
      </c>
      <c r="O112" s="70" t="s">
        <v>80</v>
      </c>
      <c r="P112" s="70" t="s">
        <v>80</v>
      </c>
      <c r="Q112" s="70" t="s">
        <v>80</v>
      </c>
      <c r="R112" s="70" t="s">
        <v>80</v>
      </c>
      <c r="S112" s="70" t="s">
        <v>80</v>
      </c>
      <c r="T112" s="70" t="s">
        <v>80</v>
      </c>
      <c r="U112" s="71" t="s">
        <v>80</v>
      </c>
    </row>
    <row r="113" spans="1:21" ht="142.5" customHeight="1" x14ac:dyDescent="0.25">
      <c r="A113" s="163"/>
      <c r="B113" s="125" t="s">
        <v>208</v>
      </c>
      <c r="C113" s="125">
        <v>265</v>
      </c>
      <c r="D113" s="120" t="s">
        <v>53</v>
      </c>
      <c r="E113" s="29" t="s">
        <v>48</v>
      </c>
      <c r="F113" s="120" t="s">
        <v>50</v>
      </c>
      <c r="G113" s="125" t="s">
        <v>72</v>
      </c>
      <c r="H113" s="125">
        <v>642</v>
      </c>
      <c r="I113" s="125">
        <v>796</v>
      </c>
      <c r="J113" s="125">
        <v>796</v>
      </c>
      <c r="K113" s="125">
        <v>265</v>
      </c>
      <c r="L113" s="125">
        <v>265</v>
      </c>
      <c r="M113" s="125">
        <v>265</v>
      </c>
      <c r="N113" s="120">
        <v>0</v>
      </c>
      <c r="O113" s="98">
        <v>45565</v>
      </c>
      <c r="P113" s="98">
        <v>45565</v>
      </c>
      <c r="Q113" s="63">
        <v>3098400</v>
      </c>
      <c r="R113" s="63">
        <v>3098400</v>
      </c>
      <c r="S113" s="64">
        <f>Q113-R113</f>
        <v>0</v>
      </c>
      <c r="T113" s="63">
        <v>1040289.41</v>
      </c>
      <c r="U113" s="65">
        <v>1040289.41</v>
      </c>
    </row>
  </sheetData>
  <mergeCells count="120">
    <mergeCell ref="A62:B62"/>
    <mergeCell ref="A66:B66"/>
    <mergeCell ref="A76:B76"/>
    <mergeCell ref="A80:B80"/>
    <mergeCell ref="A94:B94"/>
    <mergeCell ref="A10:B10"/>
    <mergeCell ref="A15:B15"/>
    <mergeCell ref="A42:B42"/>
    <mergeCell ref="A48:B48"/>
    <mergeCell ref="A54:B54"/>
    <mergeCell ref="A24:A26"/>
    <mergeCell ref="A27:A29"/>
    <mergeCell ref="A86:A88"/>
    <mergeCell ref="A89:A90"/>
    <mergeCell ref="A91:A93"/>
    <mergeCell ref="A82:A85"/>
    <mergeCell ref="A44:A45"/>
    <mergeCell ref="A30:B30"/>
    <mergeCell ref="A40:A41"/>
    <mergeCell ref="A78:A79"/>
    <mergeCell ref="A72:A73"/>
    <mergeCell ref="A74:A75"/>
    <mergeCell ref="A102:B102"/>
    <mergeCell ref="A103:B103"/>
    <mergeCell ref="A105:B105"/>
    <mergeCell ref="A81:B81"/>
    <mergeCell ref="A95:B95"/>
    <mergeCell ref="A96:A97"/>
    <mergeCell ref="A99:B99"/>
    <mergeCell ref="U51:U53"/>
    <mergeCell ref="A11:B11"/>
    <mergeCell ref="A9:B9"/>
    <mergeCell ref="A16:B16"/>
    <mergeCell ref="A43:B43"/>
    <mergeCell ref="A49:B49"/>
    <mergeCell ref="A50:A53"/>
    <mergeCell ref="Q51:Q53"/>
    <mergeCell ref="R51:R53"/>
    <mergeCell ref="S51:S53"/>
    <mergeCell ref="T51:T53"/>
    <mergeCell ref="Q28:Q29"/>
    <mergeCell ref="R28:R29"/>
    <mergeCell ref="S28:S29"/>
    <mergeCell ref="T28:T29"/>
    <mergeCell ref="U28:U29"/>
    <mergeCell ref="Q25:Q26"/>
    <mergeCell ref="R25:R26"/>
    <mergeCell ref="S25:S26"/>
    <mergeCell ref="T25:T26"/>
    <mergeCell ref="U25:U26"/>
    <mergeCell ref="Q22:Q23"/>
    <mergeCell ref="R22:R23"/>
    <mergeCell ref="S22:S23"/>
    <mergeCell ref="T22:T23"/>
    <mergeCell ref="U22:U23"/>
    <mergeCell ref="A12:A14"/>
    <mergeCell ref="S13:S14"/>
    <mergeCell ref="T13:T14"/>
    <mergeCell ref="U13:U14"/>
    <mergeCell ref="Q18:Q20"/>
    <mergeCell ref="R18:R20"/>
    <mergeCell ref="S18:S20"/>
    <mergeCell ref="T18:T20"/>
    <mergeCell ref="U18:U20"/>
    <mergeCell ref="Q13:Q14"/>
    <mergeCell ref="R13:R14"/>
    <mergeCell ref="A17:A20"/>
    <mergeCell ref="A21:A23"/>
    <mergeCell ref="A8:B8"/>
    <mergeCell ref="P3:P4"/>
    <mergeCell ref="Q3:Q4"/>
    <mergeCell ref="R3:R4"/>
    <mergeCell ref="G3:G4"/>
    <mergeCell ref="H3:H4"/>
    <mergeCell ref="I3:J3"/>
    <mergeCell ref="K3:L3"/>
    <mergeCell ref="M3:M4"/>
    <mergeCell ref="N3:N4"/>
    <mergeCell ref="A6:B6"/>
    <mergeCell ref="A7:B7"/>
    <mergeCell ref="A1:U1"/>
    <mergeCell ref="A2:A4"/>
    <mergeCell ref="B2:B4"/>
    <mergeCell ref="C2:C4"/>
    <mergeCell ref="D2:D4"/>
    <mergeCell ref="E2:E4"/>
    <mergeCell ref="F2:F4"/>
    <mergeCell ref="G2:H2"/>
    <mergeCell ref="I2:N2"/>
    <mergeCell ref="S3:S4"/>
    <mergeCell ref="T3:T4"/>
    <mergeCell ref="U3:U4"/>
    <mergeCell ref="O2:P2"/>
    <mergeCell ref="Q2:S2"/>
    <mergeCell ref="T2:U2"/>
    <mergeCell ref="O3:O4"/>
    <mergeCell ref="A31:B31"/>
    <mergeCell ref="A32:A33"/>
    <mergeCell ref="A34:A35"/>
    <mergeCell ref="A36:A37"/>
    <mergeCell ref="A38:A39"/>
    <mergeCell ref="A110:B110"/>
    <mergeCell ref="A111:B111"/>
    <mergeCell ref="A112:A113"/>
    <mergeCell ref="A98:B98"/>
    <mergeCell ref="A104:B104"/>
    <mergeCell ref="A106:A107"/>
    <mergeCell ref="A100:A101"/>
    <mergeCell ref="A108:A109"/>
    <mergeCell ref="A46:A47"/>
    <mergeCell ref="A56:A57"/>
    <mergeCell ref="A64:A65"/>
    <mergeCell ref="A68:A69"/>
    <mergeCell ref="A70:A71"/>
    <mergeCell ref="A58:A59"/>
    <mergeCell ref="A60:A61"/>
    <mergeCell ref="A55:B55"/>
    <mergeCell ref="A77:B77"/>
    <mergeCell ref="A63:B63"/>
    <mergeCell ref="A67:B67"/>
  </mergeCells>
  <pageMargins left="0.39370078740157483" right="0.11811023622047245" top="0.19685039370078741" bottom="0.19685039370078741" header="0.31496062992125984" footer="0.31496062992125984"/>
  <pageSetup paperSize="9" scale="36" fitToHeight="0" orientation="landscape" r:id="rId1"/>
  <ignoredErrors>
    <ignoredError sqref="S11 S77 S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СВОД.1 раздел</vt:lpstr>
      <vt:lpstr>СВОД. 2 раздел</vt:lpstr>
      <vt:lpstr>'СВОД. 2 раздел'!Заголовки_для_печати</vt:lpstr>
      <vt:lpstr>'СВОД.1 раздел'!Заголовки_для_печати</vt:lpstr>
      <vt:lpstr>'СВОД.1 раздел'!Область_печати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Н.Г.</dc:creator>
  <cp:lastModifiedBy>Мельченкова Оксана Викторовна</cp:lastModifiedBy>
  <cp:lastPrinted>2024-11-19T07:41:30Z</cp:lastPrinted>
  <dcterms:created xsi:type="dcterms:W3CDTF">2023-05-22T05:34:52Z</dcterms:created>
  <dcterms:modified xsi:type="dcterms:W3CDTF">2024-11-21T11:14:30Z</dcterms:modified>
</cp:coreProperties>
</file>