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840" windowHeight="11010"/>
  </bookViews>
  <sheets>
    <sheet name="01.10.2023" sheetId="1" r:id="rId1"/>
  </sheets>
  <calcPr calcId="162913"/>
</workbook>
</file>

<file path=xl/calcChain.xml><?xml version="1.0" encoding="utf-8"?>
<calcChain xmlns="http://schemas.openxmlformats.org/spreadsheetml/2006/main">
  <c r="C26" i="1" l="1"/>
  <c r="D26" i="1"/>
  <c r="E26" i="1"/>
  <c r="F26" i="1"/>
  <c r="G26" i="1"/>
  <c r="C29" i="1"/>
  <c r="D29" i="1"/>
  <c r="E29" i="1"/>
  <c r="F29" i="1" s="1"/>
  <c r="G29" i="1"/>
  <c r="C32" i="1"/>
  <c r="D32" i="1"/>
  <c r="E32" i="1"/>
  <c r="F32" i="1"/>
  <c r="G32" i="1"/>
  <c r="C35" i="1"/>
  <c r="C54" i="1" s="1"/>
  <c r="D35" i="1"/>
  <c r="E35" i="1"/>
  <c r="F35" i="1" s="1"/>
  <c r="G35" i="1"/>
  <c r="C20" i="1"/>
  <c r="D20" i="1"/>
  <c r="E20" i="1"/>
  <c r="F20" i="1"/>
  <c r="G20" i="1"/>
  <c r="G23" i="1"/>
  <c r="F23" i="1"/>
  <c r="E23" i="1"/>
  <c r="D23" i="1"/>
  <c r="C23" i="1"/>
  <c r="D54" i="1"/>
  <c r="E54" i="1"/>
  <c r="G54" i="1" l="1"/>
  <c r="F54" i="1"/>
  <c r="E41" i="1"/>
  <c r="B41" i="1" l="1"/>
  <c r="C47" i="1" l="1"/>
  <c r="D41" i="1" l="1"/>
  <c r="B29" i="1" l="1"/>
  <c r="Z26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B39" i="1"/>
  <c r="AD39" i="1"/>
  <c r="B47" i="1"/>
  <c r="G41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X47" i="1"/>
  <c r="Y47" i="1"/>
  <c r="Z47" i="1"/>
  <c r="AB47" i="1"/>
  <c r="AD47" i="1"/>
  <c r="C45" i="1" l="1"/>
  <c r="E47" i="1"/>
  <c r="C39" i="1"/>
  <c r="AD45" i="1"/>
  <c r="Y45" i="1"/>
  <c r="W45" i="1"/>
  <c r="U45" i="1"/>
  <c r="S45" i="1"/>
  <c r="Q45" i="1"/>
  <c r="O45" i="1"/>
  <c r="M45" i="1"/>
  <c r="K45" i="1"/>
  <c r="I45" i="1"/>
  <c r="B39" i="1"/>
  <c r="B26" i="1"/>
  <c r="AB45" i="1"/>
  <c r="Z45" i="1"/>
  <c r="X45" i="1"/>
  <c r="V45" i="1"/>
  <c r="T45" i="1"/>
  <c r="R45" i="1"/>
  <c r="P45" i="1"/>
  <c r="N45" i="1"/>
  <c r="L45" i="1"/>
  <c r="J45" i="1"/>
  <c r="H45" i="1"/>
  <c r="D47" i="1"/>
  <c r="F41" i="1"/>
  <c r="E39" i="1"/>
  <c r="F47" i="1" l="1"/>
  <c r="E45" i="1"/>
  <c r="B45" i="1"/>
  <c r="G47" i="1"/>
  <c r="F39" i="1"/>
  <c r="G39" i="1"/>
  <c r="D39" i="1"/>
  <c r="D45" i="1" l="1"/>
  <c r="F45" i="1"/>
  <c r="G45" i="1"/>
  <c r="B23" i="1"/>
  <c r="Z20" i="1"/>
  <c r="Z35" i="1"/>
  <c r="Z54" i="1" s="1"/>
  <c r="AD53" i="1"/>
  <c r="AB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I53" i="1"/>
  <c r="H53" i="1"/>
  <c r="B20" i="1" l="1"/>
  <c r="H51" i="1"/>
  <c r="I51" i="1"/>
  <c r="M51" i="1"/>
  <c r="Q51" i="1"/>
  <c r="U51" i="1"/>
  <c r="Y51" i="1"/>
  <c r="K51" i="1"/>
  <c r="O51" i="1"/>
  <c r="S51" i="1"/>
  <c r="W51" i="1"/>
  <c r="B35" i="1"/>
  <c r="B54" i="1" s="1"/>
  <c r="L51" i="1"/>
  <c r="N51" i="1"/>
  <c r="P51" i="1"/>
  <c r="R51" i="1"/>
  <c r="T51" i="1"/>
  <c r="V51" i="1"/>
  <c r="X51" i="1"/>
  <c r="Z32" i="1"/>
  <c r="Z51" i="1"/>
  <c r="AB51" i="1"/>
  <c r="AD51" i="1"/>
  <c r="J53" i="1"/>
  <c r="B53" i="1"/>
  <c r="C53" i="1"/>
  <c r="C51" i="1" l="1"/>
  <c r="E53" i="1"/>
  <c r="F53" i="1" s="1"/>
  <c r="D53" i="1"/>
  <c r="B32" i="1"/>
  <c r="B51" i="1"/>
  <c r="J51" i="1"/>
  <c r="D51" i="1" l="1"/>
  <c r="E51" i="1"/>
  <c r="F51" i="1" s="1"/>
  <c r="G53" i="1"/>
  <c r="G51" i="1" l="1"/>
</calcChain>
</file>

<file path=xl/sharedStrings.xml><?xml version="1.0" encoding="utf-8"?>
<sst xmlns="http://schemas.openxmlformats.org/spreadsheetml/2006/main" count="108" uniqueCount="52">
  <si>
    <t xml:space="preserve">Отчет о ходе реализации муниципальной программы </t>
  </si>
  <si>
    <t>тыс.рублей</t>
  </si>
  <si>
    <t>Наименование мероприятий 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</si>
  <si>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</si>
  <si>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</si>
  <si>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</si>
  <si>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</si>
  <si>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</si>
  <si>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</si>
  <si>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</si>
  <si>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</si>
  <si>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</si>
  <si>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</si>
  <si>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</si>
  <si>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</si>
  <si>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</si>
  <si>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</si>
  <si>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</si>
  <si>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</si>
  <si>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план</t>
  </si>
  <si>
    <t>кассовый расход</t>
  </si>
  <si>
    <t>Подпрограмма 1 «Регулирование качества окружающей среды в городе Когалыма»</t>
  </si>
  <si>
    <t>Всего</t>
  </si>
  <si>
    <t>федеральный бюджет</t>
  </si>
  <si>
    <t>бюджет Ханты-Мансийского автономного округа – Югры (далее бюджет ХМАО – Югры)</t>
  </si>
  <si>
    <t>бюджет города Когалыма</t>
  </si>
  <si>
    <t>в т.ч. МБ в части софинансирования</t>
  </si>
  <si>
    <t>иные источники финансирования</t>
  </si>
  <si>
    <t>бюджет ХМАО - Югры</t>
  </si>
  <si>
    <t>Подпрограмма 2 «Развитие системы обращения с отходами производства и потребления в городе Когалыме»</t>
  </si>
  <si>
    <t>бюджет ХМАО – Югры</t>
  </si>
  <si>
    <t>Всего по муниципальной программе</t>
  </si>
  <si>
    <t>Ответственный за составление сетевого графика</t>
  </si>
  <si>
    <t>(подпись)</t>
  </si>
  <si>
    <t>2.1. Обеспечение регулирования деятельности по обращению
с отходами производства и потребления в городе Когалыме (V), всего</t>
  </si>
  <si>
    <t>План на 2023 год</t>
  </si>
  <si>
    <t>П.1.1.1. Выполнение работ по очистке береговой линии от бытового мусора в границах города Когалыма</t>
  </si>
  <si>
    <t>1.1. Предупреждение и ликвидация несанкционирован ных
свалок на территории города Когалыма (IV), всего</t>
  </si>
  <si>
    <t>1.2. Организация и проведение экологически мотивированных культурных мероприятий города Когалыма (III), всего</t>
  </si>
  <si>
    <t>Итого по подпрограмме 1, «Регулирование качества окружающей среды в городе Когалыма», всего</t>
  </si>
  <si>
    <t>Итого по подпрограмме 2 «Развитие системы обращения с отходами производства и потребления в городе Когалыме», всего</t>
  </si>
  <si>
    <t xml:space="preserve">П.1.1. Портфель проектов «Экология», региональный
проект «Сохранение уникальных водных объектов» (I, II, III), всего </t>
  </si>
  <si>
    <t>Н.И. Титкова, тел. 93-795</t>
  </si>
  <si>
    <t>Директор 
МКУ "УКС и ЖКК города Когалыма"</t>
  </si>
  <si>
    <t>И.Р. Кадыров</t>
  </si>
  <si>
    <t>На основании приказа Комитета финансов Администрации г.Когалыма от 25.04.2023 №40-О доведены плановые ассигнования в сумме 12,6 т.р. за счет средств бюджета ХМАО-Югры.
Неполное освоение плановых ассигнований обусловлено нахождением работника, осуществляющего отдельные гос.полномочия ХМАО-Югры в сфере обращения с ТКО, на больничном. На время отсутствия данного работника приказ на доплату за исполнение его обязанностей не оформлялся.</t>
  </si>
  <si>
    <t xml:space="preserve">План на 01.10.2023 </t>
  </si>
  <si>
    <t xml:space="preserve">Профинансировано на 01.10.2023 </t>
  </si>
  <si>
    <t xml:space="preserve">Кассовый расход на 01.10.2023  </t>
  </si>
  <si>
    <t>«Экологическая безопасность города Когалыма» по состоянию на 01.10.2023 (сетевой график)</t>
  </si>
  <si>
    <t xml:space="preserve">
Заключен МК от 04.09.2023 №0187300013723000269 с АО "ПОЛИГОН-ЛТД" на оказание услуг по ликвидации несанкционированных свалок на сумму 2 497,31 тыс.руб. Период оказания услуг по 02.11.2023.</t>
  </si>
  <si>
    <t>В соответствии с решением Думы г.Когалыма от 20.06.2023 №273-ГД выделены плановые ассигнования на выполнение работ по пересадке деревьев (за счет экологических платежей) в сумме 510,0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</si>
</sst>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#,##0.0_ ;[Red]\-#,##0.0\ "/>
    <numFmt numFmtId="166" formatCode="#,##0.00_р_."/>
    <numFmt numFmtId="167" formatCode="#,##0.00\ _₽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3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8">
    <xf numFmtId="0" fontId="0" fillId="0" borderId="0" xfId="0"/>
    <xf numFmtId="166" fontId="10" fillId="0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166" fontId="12" fillId="0" borderId="3" xfId="0" applyNumberFormat="1" applyFont="1" applyFill="1" applyBorder="1" applyAlignment="1">
      <alignment horizontal="center" vertical="center" wrapText="1"/>
    </xf>
    <xf numFmtId="166" fontId="11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justify" wrapText="1"/>
    </xf>
    <xf numFmtId="4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/>
    <xf numFmtId="0" fontId="18" fillId="0" borderId="0" xfId="0" applyFont="1" applyFill="1" applyBorder="1" applyAlignment="1" applyProtection="1">
      <alignment wrapText="1"/>
    </xf>
    <xf numFmtId="167" fontId="18" fillId="0" borderId="0" xfId="1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/>
    <xf numFmtId="165" fontId="18" fillId="0" borderId="0" xfId="0" applyNumberFormat="1" applyFont="1" applyFill="1" applyBorder="1" applyAlignment="1" applyProtection="1">
      <alignment vertical="center" wrapText="1"/>
    </xf>
    <xf numFmtId="165" fontId="15" fillId="0" borderId="0" xfId="0" applyNumberFormat="1" applyFont="1" applyFill="1" applyBorder="1" applyAlignment="1" applyProtection="1">
      <alignment vertical="center" wrapText="1"/>
    </xf>
    <xf numFmtId="165" fontId="6" fillId="0" borderId="0" xfId="0" applyNumberFormat="1" applyFont="1" applyFill="1" applyBorder="1" applyAlignment="1" applyProtection="1">
      <alignment vertical="center" wrapText="1"/>
    </xf>
    <xf numFmtId="165" fontId="16" fillId="0" borderId="0" xfId="0" applyNumberFormat="1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wrapText="1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vertical="center" wrapText="1"/>
    </xf>
    <xf numFmtId="165" fontId="19" fillId="0" borderId="0" xfId="0" applyNumberFormat="1" applyFont="1" applyFill="1" applyAlignment="1" applyProtection="1">
      <alignment vertical="center" wrapText="1"/>
    </xf>
    <xf numFmtId="165" fontId="20" fillId="0" borderId="0" xfId="0" applyNumberFormat="1" applyFont="1" applyFill="1" applyAlignment="1" applyProtection="1">
      <alignment horizontal="left" vertical="top" wrapText="1"/>
    </xf>
    <xf numFmtId="0" fontId="18" fillId="0" borderId="0" xfId="0" applyFont="1" applyFill="1" applyAlignment="1" applyProtection="1">
      <alignment horizontal="center" vertical="top" wrapText="1"/>
    </xf>
    <xf numFmtId="165" fontId="18" fillId="0" borderId="0" xfId="0" applyNumberFormat="1" applyFont="1" applyFill="1" applyAlignment="1" applyProtection="1">
      <alignment horizontal="center" vertical="center" wrapText="1"/>
    </xf>
    <xf numFmtId="165" fontId="18" fillId="0" borderId="0" xfId="0" applyNumberFormat="1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left" vertical="top" wrapText="1"/>
    </xf>
    <xf numFmtId="14" fontId="15" fillId="0" borderId="0" xfId="0" applyNumberFormat="1" applyFont="1" applyFill="1" applyAlignment="1" applyProtection="1">
      <alignment horizontal="left" wrapText="1"/>
    </xf>
    <xf numFmtId="165" fontId="20" fillId="0" borderId="0" xfId="0" applyNumberFormat="1" applyFont="1" applyFill="1" applyAlignment="1" applyProtection="1">
      <alignment vertical="center" wrapText="1"/>
    </xf>
    <xf numFmtId="0" fontId="12" fillId="0" borderId="0" xfId="0" applyFont="1" applyFill="1"/>
    <xf numFmtId="0" fontId="12" fillId="0" borderId="0" xfId="0" applyFont="1" applyFill="1" applyBorder="1"/>
    <xf numFmtId="0" fontId="9" fillId="0" borderId="0" xfId="0" applyFont="1" applyFill="1" applyBorder="1" applyAlignment="1" applyProtection="1">
      <alignment horizontal="justify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0" fillId="0" borderId="0" xfId="0" applyFill="1"/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49" fontId="8" fillId="0" borderId="3" xfId="0" applyNumberFormat="1" applyFont="1" applyFill="1" applyBorder="1" applyAlignment="1">
      <alignment horizontal="center" vertical="center" wrapText="1"/>
    </xf>
    <xf numFmtId="166" fontId="14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17" fillId="0" borderId="0" xfId="0" applyFont="1" applyFill="1"/>
    <xf numFmtId="0" fontId="21" fillId="0" borderId="0" xfId="0" applyFont="1" applyFill="1"/>
    <xf numFmtId="165" fontId="6" fillId="0" borderId="3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166" fontId="24" fillId="0" borderId="3" xfId="0" applyNumberFormat="1" applyFont="1" applyFill="1" applyBorder="1" applyAlignment="1">
      <alignment horizontal="center" vertical="center" wrapText="1"/>
    </xf>
    <xf numFmtId="4" fontId="23" fillId="0" borderId="3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justify" wrapText="1"/>
    </xf>
    <xf numFmtId="0" fontId="10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right" vertical="top" wrapText="1"/>
    </xf>
    <xf numFmtId="0" fontId="22" fillId="0" borderId="3" xfId="0" applyFont="1" applyFill="1" applyBorder="1" applyAlignment="1">
      <alignment horizontal="justify" vertical="top" wrapText="1"/>
    </xf>
    <xf numFmtId="0" fontId="22" fillId="0" borderId="7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vertical="top" wrapText="1"/>
    </xf>
    <xf numFmtId="0" fontId="25" fillId="0" borderId="3" xfId="0" applyFont="1" applyFill="1" applyBorder="1" applyAlignment="1">
      <alignment horizontal="justify" vertical="top" wrapText="1"/>
    </xf>
    <xf numFmtId="0" fontId="23" fillId="0" borderId="3" xfId="0" applyFont="1" applyFill="1" applyBorder="1" applyAlignment="1">
      <alignment horizontal="right" vertical="top" wrapText="1"/>
    </xf>
    <xf numFmtId="0" fontId="7" fillId="0" borderId="5" xfId="0" applyFont="1" applyFill="1" applyBorder="1" applyAlignment="1">
      <alignment horizontal="center" vertical="center" wrapText="1"/>
    </xf>
    <xf numFmtId="166" fontId="13" fillId="0" borderId="3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top" wrapText="1"/>
    </xf>
    <xf numFmtId="166" fontId="10" fillId="2" borderId="3" xfId="0" applyNumberFormat="1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vertical="top" wrapText="1"/>
    </xf>
    <xf numFmtId="4" fontId="10" fillId="2" borderId="3" xfId="0" applyNumberFormat="1" applyFont="1" applyFill="1" applyBorder="1" applyAlignment="1">
      <alignment horizontal="center" vertical="center" wrapText="1"/>
    </xf>
    <xf numFmtId="166" fontId="12" fillId="2" borderId="3" xfId="0" applyNumberFormat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justify" vertical="top" wrapText="1"/>
    </xf>
    <xf numFmtId="0" fontId="10" fillId="2" borderId="3" xfId="0" applyFont="1" applyFill="1" applyBorder="1" applyAlignment="1">
      <alignment vertical="top" wrapText="1"/>
    </xf>
    <xf numFmtId="166" fontId="11" fillId="2" borderId="3" xfId="0" applyNumberFormat="1" applyFont="1" applyFill="1" applyBorder="1" applyAlignment="1">
      <alignment horizontal="center" vertical="center" wrapText="1"/>
    </xf>
    <xf numFmtId="166" fontId="11" fillId="3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top" wrapText="1"/>
    </xf>
    <xf numFmtId="4" fontId="12" fillId="2" borderId="3" xfId="0" applyNumberFormat="1" applyFont="1" applyFill="1" applyBorder="1" applyAlignment="1">
      <alignment horizontal="center" vertical="center" wrapText="1"/>
    </xf>
    <xf numFmtId="4" fontId="12" fillId="2" borderId="3" xfId="0" applyNumberFormat="1" applyFont="1" applyFill="1" applyBorder="1" applyAlignment="1">
      <alignment horizontal="center"/>
    </xf>
    <xf numFmtId="2" fontId="12" fillId="2" borderId="3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top" wrapText="1"/>
    </xf>
    <xf numFmtId="0" fontId="18" fillId="0" borderId="0" xfId="0" applyFont="1" applyFill="1" applyBorder="1" applyAlignment="1" applyProtection="1">
      <alignment horizontal="left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wrapText="1"/>
    </xf>
    <xf numFmtId="165" fontId="18" fillId="0" borderId="9" xfId="0" applyNumberFormat="1" applyFont="1" applyFill="1" applyBorder="1" applyAlignment="1" applyProtection="1">
      <alignment horizontal="center" vertical="center" wrapText="1"/>
    </xf>
    <xf numFmtId="166" fontId="13" fillId="3" borderId="3" xfId="0" applyNumberFormat="1" applyFont="1" applyFill="1" applyBorder="1" applyAlignment="1">
      <alignment horizontal="center" vertical="center" wrapText="1"/>
    </xf>
    <xf numFmtId="166" fontId="12" fillId="3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2"/>
  <sheetViews>
    <sheetView tabSelected="1" view="pageBreakPreview" zoomScale="70" zoomScaleNormal="70" zoomScaleSheetLayoutView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J32" sqref="J32"/>
    </sheetView>
  </sheetViews>
  <sheetFormatPr defaultColWidth="9.140625" defaultRowHeight="15" x14ac:dyDescent="0.25"/>
  <cols>
    <col min="1" max="1" width="81" style="34" customWidth="1"/>
    <col min="2" max="2" width="20.5703125" style="34" customWidth="1"/>
    <col min="3" max="7" width="15.7109375" style="34" customWidth="1"/>
    <col min="8" max="8" width="13.28515625" style="34" customWidth="1"/>
    <col min="9" max="9" width="12" style="34" customWidth="1"/>
    <col min="10" max="10" width="11.7109375" style="34" customWidth="1"/>
    <col min="11" max="11" width="14.28515625" style="34" customWidth="1"/>
    <col min="12" max="12" width="11.7109375" style="34" customWidth="1"/>
    <col min="13" max="13" width="13.42578125" style="34" customWidth="1"/>
    <col min="14" max="14" width="13" style="34" customWidth="1"/>
    <col min="15" max="15" width="13.5703125" style="34" customWidth="1"/>
    <col min="16" max="16" width="13" style="34" customWidth="1"/>
    <col min="17" max="17" width="13.28515625" style="34" customWidth="1"/>
    <col min="18" max="18" width="12.7109375" style="34" customWidth="1"/>
    <col min="19" max="19" width="14.28515625" style="34" customWidth="1"/>
    <col min="20" max="20" width="12.28515625" style="34" customWidth="1"/>
    <col min="21" max="21" width="13.5703125" style="34" customWidth="1"/>
    <col min="22" max="22" width="13.28515625" style="34" customWidth="1"/>
    <col min="23" max="23" width="13.7109375" style="34" customWidth="1"/>
    <col min="24" max="24" width="12.28515625" style="34" customWidth="1"/>
    <col min="25" max="25" width="11.28515625" style="34" customWidth="1"/>
    <col min="26" max="26" width="13.28515625" style="34" customWidth="1"/>
    <col min="27" max="27" width="14.7109375" style="34" customWidth="1"/>
    <col min="28" max="28" width="10.42578125" style="34" customWidth="1"/>
    <col min="29" max="29" width="13" style="34" customWidth="1"/>
    <col min="30" max="30" width="10" style="34" customWidth="1"/>
    <col min="31" max="31" width="14.28515625" style="34" customWidth="1"/>
    <col min="32" max="32" width="46" style="34" customWidth="1"/>
    <col min="33" max="16384" width="9.140625" style="34"/>
  </cols>
  <sheetData>
    <row r="1" spans="1:32" ht="25.5" x14ac:dyDescent="0.25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33"/>
      <c r="AF1" s="33"/>
    </row>
    <row r="2" spans="1:32" ht="25.5" x14ac:dyDescent="0.25">
      <c r="A2" s="80" t="s">
        <v>49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33"/>
      <c r="AF2" s="33" t="s">
        <v>1</v>
      </c>
    </row>
    <row r="3" spans="1:32" ht="22.5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3"/>
      <c r="AF3" s="33"/>
    </row>
    <row r="4" spans="1:32" ht="27.75" customHeight="1" x14ac:dyDescent="0.25">
      <c r="A4" s="82" t="s">
        <v>2</v>
      </c>
      <c r="B4" s="82" t="s">
        <v>35</v>
      </c>
      <c r="C4" s="85" t="s">
        <v>46</v>
      </c>
      <c r="D4" s="85" t="s">
        <v>47</v>
      </c>
      <c r="E4" s="85" t="s">
        <v>48</v>
      </c>
      <c r="F4" s="84" t="s">
        <v>3</v>
      </c>
      <c r="G4" s="84"/>
      <c r="H4" s="84" t="s">
        <v>4</v>
      </c>
      <c r="I4" s="84"/>
      <c r="J4" s="84" t="s">
        <v>5</v>
      </c>
      <c r="K4" s="84"/>
      <c r="L4" s="84" t="s">
        <v>6</v>
      </c>
      <c r="M4" s="84"/>
      <c r="N4" s="84" t="s">
        <v>7</v>
      </c>
      <c r="O4" s="84"/>
      <c r="P4" s="84" t="s">
        <v>8</v>
      </c>
      <c r="Q4" s="84"/>
      <c r="R4" s="84" t="s">
        <v>9</v>
      </c>
      <c r="S4" s="84"/>
      <c r="T4" s="84" t="s">
        <v>10</v>
      </c>
      <c r="U4" s="84"/>
      <c r="V4" s="84" t="s">
        <v>11</v>
      </c>
      <c r="W4" s="84"/>
      <c r="X4" s="84" t="s">
        <v>12</v>
      </c>
      <c r="Y4" s="84"/>
      <c r="Z4" s="84" t="s">
        <v>13</v>
      </c>
      <c r="AA4" s="84"/>
      <c r="AB4" s="84" t="s">
        <v>14</v>
      </c>
      <c r="AC4" s="84"/>
      <c r="AD4" s="84" t="s">
        <v>15</v>
      </c>
      <c r="AE4" s="84"/>
      <c r="AF4" s="45" t="s">
        <v>16</v>
      </c>
    </row>
    <row r="5" spans="1:32" ht="48" customHeight="1" x14ac:dyDescent="0.25">
      <c r="A5" s="83"/>
      <c r="B5" s="83"/>
      <c r="C5" s="86"/>
      <c r="D5" s="86"/>
      <c r="E5" s="86"/>
      <c r="F5" s="37" t="s">
        <v>17</v>
      </c>
      <c r="G5" s="37" t="s">
        <v>18</v>
      </c>
      <c r="H5" s="37" t="s">
        <v>19</v>
      </c>
      <c r="I5" s="37" t="s">
        <v>20</v>
      </c>
      <c r="J5" s="37" t="s">
        <v>19</v>
      </c>
      <c r="K5" s="37" t="s">
        <v>20</v>
      </c>
      <c r="L5" s="37" t="s">
        <v>19</v>
      </c>
      <c r="M5" s="37" t="s">
        <v>20</v>
      </c>
      <c r="N5" s="37" t="s">
        <v>19</v>
      </c>
      <c r="O5" s="37" t="s">
        <v>20</v>
      </c>
      <c r="P5" s="37" t="s">
        <v>19</v>
      </c>
      <c r="Q5" s="37" t="s">
        <v>20</v>
      </c>
      <c r="R5" s="37" t="s">
        <v>19</v>
      </c>
      <c r="S5" s="37" t="s">
        <v>20</v>
      </c>
      <c r="T5" s="37" t="s">
        <v>19</v>
      </c>
      <c r="U5" s="37" t="s">
        <v>20</v>
      </c>
      <c r="V5" s="37" t="s">
        <v>19</v>
      </c>
      <c r="W5" s="37" t="s">
        <v>20</v>
      </c>
      <c r="X5" s="37" t="s">
        <v>19</v>
      </c>
      <c r="Y5" s="37" t="s">
        <v>20</v>
      </c>
      <c r="Z5" s="37" t="s">
        <v>19</v>
      </c>
      <c r="AA5" s="37" t="s">
        <v>20</v>
      </c>
      <c r="AB5" s="37" t="s">
        <v>19</v>
      </c>
      <c r="AC5" s="37" t="s">
        <v>20</v>
      </c>
      <c r="AD5" s="37" t="s">
        <v>19</v>
      </c>
      <c r="AE5" s="37" t="s">
        <v>20</v>
      </c>
      <c r="AF5" s="32"/>
    </row>
    <row r="6" spans="1:32" ht="27.75" customHeight="1" x14ac:dyDescent="0.25">
      <c r="A6" s="96" t="s">
        <v>21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8"/>
    </row>
    <row r="7" spans="1:32" ht="33.75" customHeight="1" x14ac:dyDescent="0.25">
      <c r="A7" s="64" t="s">
        <v>41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91"/>
    </row>
    <row r="8" spans="1:32" ht="18.75" customHeight="1" x14ac:dyDescent="0.25">
      <c r="A8" s="53" t="s">
        <v>23</v>
      </c>
      <c r="B8" s="5"/>
      <c r="C8" s="2"/>
      <c r="D8" s="2"/>
      <c r="E8" s="2"/>
      <c r="F8" s="5"/>
      <c r="G8" s="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92"/>
    </row>
    <row r="9" spans="1:32" ht="34.5" customHeight="1" x14ac:dyDescent="0.25">
      <c r="A9" s="53" t="s">
        <v>24</v>
      </c>
      <c r="B9" s="5"/>
      <c r="C9" s="2"/>
      <c r="D9" s="2"/>
      <c r="E9" s="2"/>
      <c r="F9" s="5"/>
      <c r="G9" s="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92"/>
    </row>
    <row r="10" spans="1:32" ht="20.25" customHeight="1" x14ac:dyDescent="0.25">
      <c r="A10" s="53" t="s">
        <v>25</v>
      </c>
      <c r="B10" s="5"/>
      <c r="C10" s="2"/>
      <c r="D10" s="2"/>
      <c r="E10" s="2"/>
      <c r="F10" s="5"/>
      <c r="G10" s="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92"/>
    </row>
    <row r="11" spans="1:32" ht="19.5" customHeight="1" x14ac:dyDescent="0.25">
      <c r="A11" s="54" t="s">
        <v>26</v>
      </c>
      <c r="B11" s="38"/>
      <c r="C11" s="3"/>
      <c r="D11" s="3"/>
      <c r="E11" s="3"/>
      <c r="F11" s="38"/>
      <c r="G11" s="38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92"/>
    </row>
    <row r="12" spans="1:32" ht="21" customHeight="1" x14ac:dyDescent="0.25">
      <c r="A12" s="55" t="s">
        <v>27</v>
      </c>
      <c r="B12" s="5"/>
      <c r="C12" s="2"/>
      <c r="D12" s="2"/>
      <c r="E12" s="2"/>
      <c r="F12" s="5"/>
      <c r="G12" s="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93"/>
    </row>
    <row r="13" spans="1:32" ht="33" customHeight="1" x14ac:dyDescent="0.25">
      <c r="A13" s="56" t="s">
        <v>36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7"/>
      <c r="AF13" s="39"/>
    </row>
    <row r="14" spans="1:32" ht="19.5" customHeight="1" x14ac:dyDescent="0.25">
      <c r="A14" s="57" t="s">
        <v>22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90"/>
    </row>
    <row r="15" spans="1:32" ht="22.5" customHeight="1" x14ac:dyDescent="0.25">
      <c r="A15" s="53" t="s">
        <v>23</v>
      </c>
      <c r="B15" s="5"/>
      <c r="C15" s="5"/>
      <c r="D15" s="5"/>
      <c r="E15" s="5"/>
      <c r="F15" s="5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90"/>
    </row>
    <row r="16" spans="1:32" ht="24" customHeight="1" x14ac:dyDescent="0.25">
      <c r="A16" s="53" t="s">
        <v>28</v>
      </c>
      <c r="B16" s="5"/>
      <c r="C16" s="5"/>
      <c r="D16" s="5"/>
      <c r="E16" s="5"/>
      <c r="F16" s="5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90"/>
    </row>
    <row r="17" spans="1:32" ht="21" customHeight="1" x14ac:dyDescent="0.25">
      <c r="A17" s="58" t="s">
        <v>25</v>
      </c>
      <c r="B17" s="5"/>
      <c r="C17" s="5"/>
      <c r="D17" s="5"/>
      <c r="E17" s="5"/>
      <c r="F17" s="5"/>
      <c r="G17" s="5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90"/>
    </row>
    <row r="18" spans="1:32" ht="18" customHeight="1" x14ac:dyDescent="0.25">
      <c r="A18" s="54" t="s">
        <v>26</v>
      </c>
      <c r="B18" s="38"/>
      <c r="C18" s="5"/>
      <c r="D18" s="38"/>
      <c r="E18" s="38"/>
      <c r="F18" s="38"/>
      <c r="G18" s="38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90"/>
    </row>
    <row r="19" spans="1:32" ht="21.75" customHeight="1" x14ac:dyDescent="0.25">
      <c r="A19" s="55" t="s">
        <v>27</v>
      </c>
      <c r="B19" s="5"/>
      <c r="C19" s="5"/>
      <c r="D19" s="5"/>
      <c r="E19" s="5"/>
      <c r="F19" s="5"/>
      <c r="G19" s="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90"/>
    </row>
    <row r="20" spans="1:32" ht="36.75" customHeight="1" x14ac:dyDescent="0.25">
      <c r="A20" s="66" t="s">
        <v>37</v>
      </c>
      <c r="B20" s="67">
        <f t="shared" ref="B20:Z20" si="0">B21+B22+B23+B25</f>
        <v>3045.5</v>
      </c>
      <c r="C20" s="71">
        <f t="shared" ref="C20:C22" si="1">H20+J20+L20+N20+P20+R20+T20+V20+X20</f>
        <v>0</v>
      </c>
      <c r="D20" s="71">
        <f t="shared" ref="D20:D22" si="2">I20+K20+M20+O20+Q20+S20+U20+W20+Y20</f>
        <v>0</v>
      </c>
      <c r="E20" s="71">
        <f t="shared" ref="E20:E22" si="3">I20+K20+M20+O20+Q20+S20+U20+W20+Y20</f>
        <v>0</v>
      </c>
      <c r="F20" s="71">
        <f t="shared" ref="F20:F22" si="4">E20/B20*100</f>
        <v>0</v>
      </c>
      <c r="G20" s="71" t="e">
        <f t="shared" ref="G20:G22" si="5">E20/C20*100</f>
        <v>#DIV/0!</v>
      </c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>
        <f t="shared" si="0"/>
        <v>3045.5</v>
      </c>
      <c r="AA20" s="67"/>
      <c r="AB20" s="67"/>
      <c r="AC20" s="67"/>
      <c r="AD20" s="67"/>
      <c r="AE20" s="67"/>
      <c r="AF20" s="87" t="s">
        <v>50</v>
      </c>
    </row>
    <row r="21" spans="1:32" ht="18" customHeight="1" x14ac:dyDescent="0.25">
      <c r="A21" s="58" t="s">
        <v>23</v>
      </c>
      <c r="B21" s="5"/>
      <c r="C21" s="72"/>
      <c r="D21" s="72"/>
      <c r="E21" s="72"/>
      <c r="F21" s="72"/>
      <c r="G21" s="72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88"/>
    </row>
    <row r="22" spans="1:32" ht="17.25" customHeight="1" x14ac:dyDescent="0.25">
      <c r="A22" s="58" t="s">
        <v>28</v>
      </c>
      <c r="B22" s="5"/>
      <c r="C22" s="72"/>
      <c r="D22" s="72"/>
      <c r="E22" s="72"/>
      <c r="F22" s="72"/>
      <c r="G22" s="72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88"/>
    </row>
    <row r="23" spans="1:32" ht="21" customHeight="1" x14ac:dyDescent="0.25">
      <c r="A23" s="73" t="s">
        <v>25</v>
      </c>
      <c r="B23" s="71">
        <f t="shared" ref="B23:B35" si="6">H23+J23+L23+N23+P23+R23+T23+V23+X23+Z23+AB23+AD23</f>
        <v>3045.5</v>
      </c>
      <c r="C23" s="71">
        <f>H23+J23+L23+N23+P23+R23+T23+V23+X23</f>
        <v>0</v>
      </c>
      <c r="D23" s="71">
        <f>I23+K23+M23+O23+Q23+S23+U23+W23+Y23</f>
        <v>0</v>
      </c>
      <c r="E23" s="71">
        <f>I23+K23+M23+O23+Q23+S23+U23+W23+Y23</f>
        <v>0</v>
      </c>
      <c r="F23" s="71">
        <f>E23/B23*100</f>
        <v>0</v>
      </c>
      <c r="G23" s="71" t="e">
        <f>E23/C23*100</f>
        <v>#DIV/0!</v>
      </c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>
        <v>3045.5</v>
      </c>
      <c r="AA23" s="68"/>
      <c r="AB23" s="68"/>
      <c r="AC23" s="68"/>
      <c r="AD23" s="68"/>
      <c r="AE23" s="68"/>
      <c r="AF23" s="88"/>
    </row>
    <row r="24" spans="1:32" ht="18" customHeight="1" x14ac:dyDescent="0.25">
      <c r="A24" s="54" t="s">
        <v>26</v>
      </c>
      <c r="B24" s="38"/>
      <c r="C24" s="72"/>
      <c r="D24" s="72"/>
      <c r="E24" s="72"/>
      <c r="F24" s="72"/>
      <c r="G24" s="7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88"/>
    </row>
    <row r="25" spans="1:32" ht="21.75" customHeight="1" x14ac:dyDescent="0.25">
      <c r="A25" s="55" t="s">
        <v>27</v>
      </c>
      <c r="B25" s="5"/>
      <c r="C25" s="72"/>
      <c r="D25" s="72"/>
      <c r="E25" s="72"/>
      <c r="F25" s="72"/>
      <c r="G25" s="72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89"/>
    </row>
    <row r="26" spans="1:32" ht="81.75" customHeight="1" x14ac:dyDescent="0.25">
      <c r="A26" s="69" t="s">
        <v>38</v>
      </c>
      <c r="B26" s="67">
        <f>B27+B28+B29+B31</f>
        <v>510</v>
      </c>
      <c r="C26" s="71">
        <f t="shared" ref="C24:C35" si="7">H26+J26+L26+N26+P26+R26+T26+V26+X26</f>
        <v>0</v>
      </c>
      <c r="D26" s="71">
        <f t="shared" ref="D24:D35" si="8">I26+K26+M26+O26+Q26+S26+U26+W26+Y26</f>
        <v>0</v>
      </c>
      <c r="E26" s="71">
        <f t="shared" ref="E24:E35" si="9">I26+K26+M26+O26+Q26+S26+U26+W26+Y26</f>
        <v>0</v>
      </c>
      <c r="F26" s="71">
        <f t="shared" ref="F24:F35" si="10">E26/B26*100</f>
        <v>0</v>
      </c>
      <c r="G26" s="71" t="e">
        <f t="shared" ref="G24:G35" si="11">E26/C26*100</f>
        <v>#DIV/0!</v>
      </c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>
        <f t="shared" ref="Z26" si="12">Z27+Z28+Z29+Z31</f>
        <v>510</v>
      </c>
      <c r="AA26" s="67"/>
      <c r="AB26" s="67"/>
      <c r="AC26" s="67"/>
      <c r="AD26" s="67"/>
      <c r="AE26" s="67"/>
      <c r="AF26" s="63" t="s">
        <v>51</v>
      </c>
    </row>
    <row r="27" spans="1:32" ht="21.75" customHeight="1" x14ac:dyDescent="0.25">
      <c r="A27" s="58" t="s">
        <v>23</v>
      </c>
      <c r="B27" s="5"/>
      <c r="C27" s="72"/>
      <c r="D27" s="72"/>
      <c r="E27" s="72"/>
      <c r="F27" s="72"/>
      <c r="G27" s="72"/>
      <c r="H27" s="107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61"/>
    </row>
    <row r="28" spans="1:32" ht="21.75" customHeight="1" x14ac:dyDescent="0.25">
      <c r="A28" s="58" t="s">
        <v>28</v>
      </c>
      <c r="B28" s="5"/>
      <c r="C28" s="72"/>
      <c r="D28" s="72"/>
      <c r="E28" s="72"/>
      <c r="F28" s="72"/>
      <c r="G28" s="72"/>
      <c r="H28" s="107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61"/>
    </row>
    <row r="29" spans="1:32" ht="21.75" customHeight="1" x14ac:dyDescent="0.25">
      <c r="A29" s="73" t="s">
        <v>25</v>
      </c>
      <c r="B29" s="71">
        <f t="shared" ref="B29" si="13">H29+J29+L29+N29+P29+R29+T29+V29+X29+Z29+AB29+AD29</f>
        <v>510</v>
      </c>
      <c r="C29" s="71">
        <f t="shared" si="7"/>
        <v>0</v>
      </c>
      <c r="D29" s="71">
        <f t="shared" si="8"/>
        <v>0</v>
      </c>
      <c r="E29" s="71">
        <f t="shared" si="9"/>
        <v>0</v>
      </c>
      <c r="F29" s="71">
        <f t="shared" si="10"/>
        <v>0</v>
      </c>
      <c r="G29" s="71" t="e">
        <f t="shared" si="11"/>
        <v>#DIV/0!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>
        <v>510</v>
      </c>
      <c r="AA29" s="68"/>
      <c r="AB29" s="68"/>
      <c r="AC29" s="68"/>
      <c r="AD29" s="68"/>
      <c r="AE29" s="68"/>
      <c r="AF29" s="61"/>
    </row>
    <row r="30" spans="1:32" ht="21" customHeight="1" x14ac:dyDescent="0.25">
      <c r="A30" s="54" t="s">
        <v>26</v>
      </c>
      <c r="B30" s="38"/>
      <c r="C30" s="72"/>
      <c r="D30" s="72"/>
      <c r="E30" s="72"/>
      <c r="F30" s="72"/>
      <c r="G30" s="72"/>
      <c r="H30" s="106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1"/>
    </row>
    <row r="31" spans="1:32" ht="21.75" customHeight="1" x14ac:dyDescent="0.25">
      <c r="A31" s="55" t="s">
        <v>27</v>
      </c>
      <c r="B31" s="5"/>
      <c r="C31" s="72"/>
      <c r="D31" s="72"/>
      <c r="E31" s="72"/>
      <c r="F31" s="72"/>
      <c r="G31" s="72"/>
      <c r="H31" s="107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61"/>
    </row>
    <row r="32" spans="1:32" ht="33" x14ac:dyDescent="0.25">
      <c r="A32" s="70" t="s">
        <v>39</v>
      </c>
      <c r="B32" s="67">
        <f t="shared" ref="B32:Z32" si="14">B33+B34+B35+B37</f>
        <v>3555.5</v>
      </c>
      <c r="C32" s="71">
        <f t="shared" si="7"/>
        <v>0</v>
      </c>
      <c r="D32" s="71">
        <f t="shared" si="8"/>
        <v>0</v>
      </c>
      <c r="E32" s="71">
        <f t="shared" si="9"/>
        <v>0</v>
      </c>
      <c r="F32" s="71">
        <f t="shared" si="10"/>
        <v>0</v>
      </c>
      <c r="G32" s="71" t="e">
        <f t="shared" si="11"/>
        <v>#DIV/0!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>
        <f t="shared" si="14"/>
        <v>3555.5</v>
      </c>
      <c r="AA32" s="67"/>
      <c r="AB32" s="67"/>
      <c r="AC32" s="67"/>
      <c r="AD32" s="67"/>
      <c r="AE32" s="67"/>
      <c r="AF32" s="95"/>
    </row>
    <row r="33" spans="1:32" ht="22.5" customHeight="1" x14ac:dyDescent="0.25">
      <c r="A33" s="58" t="s">
        <v>23</v>
      </c>
      <c r="B33" s="5"/>
      <c r="C33" s="72"/>
      <c r="D33" s="72"/>
      <c r="E33" s="72"/>
      <c r="F33" s="72"/>
      <c r="G33" s="72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95"/>
    </row>
    <row r="34" spans="1:32" ht="16.5" customHeight="1" x14ac:dyDescent="0.25">
      <c r="A34" s="58" t="s">
        <v>28</v>
      </c>
      <c r="B34" s="5"/>
      <c r="C34" s="72"/>
      <c r="D34" s="72"/>
      <c r="E34" s="72"/>
      <c r="F34" s="72"/>
      <c r="G34" s="72"/>
      <c r="H34" s="5"/>
      <c r="I34" s="5"/>
      <c r="J34" s="5"/>
      <c r="K34" s="5"/>
      <c r="L34" s="5"/>
      <c r="M34" s="5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95"/>
    </row>
    <row r="35" spans="1:32" ht="21.75" customHeight="1" x14ac:dyDescent="0.25">
      <c r="A35" s="73" t="s">
        <v>25</v>
      </c>
      <c r="B35" s="71">
        <f t="shared" si="6"/>
        <v>3555.5</v>
      </c>
      <c r="C35" s="71">
        <f t="shared" si="7"/>
        <v>0</v>
      </c>
      <c r="D35" s="71">
        <f t="shared" si="8"/>
        <v>0</v>
      </c>
      <c r="E35" s="71">
        <f t="shared" si="9"/>
        <v>0</v>
      </c>
      <c r="F35" s="71">
        <f t="shared" si="10"/>
        <v>0</v>
      </c>
      <c r="G35" s="71" t="e">
        <f t="shared" si="11"/>
        <v>#DIV/0!</v>
      </c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>
        <f t="shared" ref="Z35" si="15">Z23+Z10+Z29</f>
        <v>3555.5</v>
      </c>
      <c r="AA35" s="71"/>
      <c r="AB35" s="71"/>
      <c r="AC35" s="71"/>
      <c r="AD35" s="71"/>
      <c r="AE35" s="71"/>
      <c r="AF35" s="95"/>
    </row>
    <row r="36" spans="1:32" ht="19.5" customHeight="1" x14ac:dyDescent="0.25">
      <c r="A36" s="54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95"/>
    </row>
    <row r="37" spans="1:32" ht="22.5" customHeight="1" x14ac:dyDescent="0.25">
      <c r="A37" s="55" t="s">
        <v>27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95"/>
    </row>
    <row r="38" spans="1:32" ht="25.5" customHeight="1" x14ac:dyDescent="0.25">
      <c r="A38" s="96" t="s">
        <v>29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8"/>
    </row>
    <row r="39" spans="1:32" ht="37.5" customHeight="1" x14ac:dyDescent="0.25">
      <c r="A39" s="70" t="s">
        <v>34</v>
      </c>
      <c r="B39" s="67">
        <f>B40+B41+B42+B44</f>
        <v>151.59999999999997</v>
      </c>
      <c r="C39" s="67">
        <f>C40+C41+C42+C44</f>
        <v>93.85</v>
      </c>
      <c r="D39" s="67">
        <f t="shared" ref="D39:E39" si="16">D40+D41+D42+D44</f>
        <v>79.22999999999999</v>
      </c>
      <c r="E39" s="67">
        <f t="shared" si="16"/>
        <v>79.22999999999999</v>
      </c>
      <c r="F39" s="65">
        <f>IFERROR(E39/B39*100,0)</f>
        <v>52.262532981530349</v>
      </c>
      <c r="G39" s="65">
        <f>IFERROR(E39/C39*100,0)</f>
        <v>84.42194992008524</v>
      </c>
      <c r="H39" s="67">
        <f t="shared" ref="H39:AD39" si="17">H40+H41+H42+H44</f>
        <v>0</v>
      </c>
      <c r="I39" s="67">
        <f t="shared" si="17"/>
        <v>0</v>
      </c>
      <c r="J39" s="67">
        <f t="shared" si="17"/>
        <v>10.94</v>
      </c>
      <c r="K39" s="67">
        <f t="shared" si="17"/>
        <v>10.94</v>
      </c>
      <c r="L39" s="67">
        <f t="shared" si="17"/>
        <v>10.95</v>
      </c>
      <c r="M39" s="67">
        <f t="shared" si="17"/>
        <v>10.95</v>
      </c>
      <c r="N39" s="67">
        <f t="shared" si="17"/>
        <v>10.94</v>
      </c>
      <c r="O39" s="67">
        <f t="shared" si="17"/>
        <v>5.47</v>
      </c>
      <c r="P39" s="67">
        <f t="shared" si="17"/>
        <v>10.94</v>
      </c>
      <c r="Q39" s="67">
        <f t="shared" si="17"/>
        <v>10.95</v>
      </c>
      <c r="R39" s="67">
        <f t="shared" si="17"/>
        <v>12.52</v>
      </c>
      <c r="S39" s="67">
        <f t="shared" si="17"/>
        <v>13.02</v>
      </c>
      <c r="T39" s="67">
        <f t="shared" si="17"/>
        <v>12.52</v>
      </c>
      <c r="U39" s="67">
        <f t="shared" si="17"/>
        <v>4.96</v>
      </c>
      <c r="V39" s="67">
        <f t="shared" si="17"/>
        <v>12.52</v>
      </c>
      <c r="W39" s="67">
        <f t="shared" si="17"/>
        <v>9.92</v>
      </c>
      <c r="X39" s="67">
        <f t="shared" si="17"/>
        <v>12.52</v>
      </c>
      <c r="Y39" s="67">
        <f t="shared" si="17"/>
        <v>13.02</v>
      </c>
      <c r="Z39" s="67">
        <f t="shared" si="17"/>
        <v>12.52</v>
      </c>
      <c r="AA39" s="67"/>
      <c r="AB39" s="67">
        <f t="shared" si="17"/>
        <v>12.52</v>
      </c>
      <c r="AC39" s="67"/>
      <c r="AD39" s="67">
        <f t="shared" si="17"/>
        <v>32.71</v>
      </c>
      <c r="AE39" s="67"/>
      <c r="AF39" s="99" t="s">
        <v>45</v>
      </c>
    </row>
    <row r="40" spans="1:32" ht="18.75" customHeight="1" x14ac:dyDescent="0.25">
      <c r="A40" s="58" t="s">
        <v>23</v>
      </c>
      <c r="B40" s="5"/>
      <c r="C40" s="5"/>
      <c r="D40" s="5"/>
      <c r="E40" s="5"/>
      <c r="F40" s="5"/>
      <c r="G40" s="5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100"/>
    </row>
    <row r="41" spans="1:32" ht="18.75" customHeight="1" x14ac:dyDescent="0.25">
      <c r="A41" s="73" t="s">
        <v>30</v>
      </c>
      <c r="B41" s="71">
        <f>H41+J41+L41+N41+P41+R41+T41+V41+X41+Z41+AB41+AD41</f>
        <v>151.59999999999997</v>
      </c>
      <c r="C41" s="71">
        <v>93.85</v>
      </c>
      <c r="D41" s="71">
        <f>E41</f>
        <v>79.22999999999999</v>
      </c>
      <c r="E41" s="71">
        <f>I41+K41+M41+O41+Q41+S41+U41+W41+Y41+AA41+AC41+AE41</f>
        <v>79.22999999999999</v>
      </c>
      <c r="F41" s="71">
        <f t="shared" ref="F41:F53" si="18">IFERROR(E41/B41*100,0)</f>
        <v>52.262532981530349</v>
      </c>
      <c r="G41" s="71">
        <f t="shared" ref="G41:G53" si="19">IFERROR(E41/C41*100,0)</f>
        <v>84.42194992008524</v>
      </c>
      <c r="H41" s="74">
        <v>0</v>
      </c>
      <c r="I41" s="74">
        <v>0</v>
      </c>
      <c r="J41" s="75">
        <v>10.94</v>
      </c>
      <c r="K41" s="75">
        <v>10.94</v>
      </c>
      <c r="L41" s="75">
        <v>10.95</v>
      </c>
      <c r="M41" s="75">
        <v>10.95</v>
      </c>
      <c r="N41" s="75">
        <v>10.94</v>
      </c>
      <c r="O41" s="75">
        <v>5.47</v>
      </c>
      <c r="P41" s="75">
        <v>10.94</v>
      </c>
      <c r="Q41" s="75">
        <v>10.95</v>
      </c>
      <c r="R41" s="75">
        <v>12.52</v>
      </c>
      <c r="S41" s="75">
        <v>13.02</v>
      </c>
      <c r="T41" s="75">
        <v>12.52</v>
      </c>
      <c r="U41" s="75">
        <v>4.96</v>
      </c>
      <c r="V41" s="75">
        <v>12.52</v>
      </c>
      <c r="W41" s="75">
        <v>9.92</v>
      </c>
      <c r="X41" s="75">
        <v>12.52</v>
      </c>
      <c r="Y41" s="76">
        <v>13.02</v>
      </c>
      <c r="Z41" s="75">
        <v>12.52</v>
      </c>
      <c r="AA41" s="75"/>
      <c r="AB41" s="75">
        <v>12.52</v>
      </c>
      <c r="AC41" s="75"/>
      <c r="AD41" s="75">
        <v>32.71</v>
      </c>
      <c r="AE41" s="75"/>
      <c r="AF41" s="100"/>
    </row>
    <row r="42" spans="1:32" ht="24" customHeight="1" x14ac:dyDescent="0.25">
      <c r="A42" s="58" t="s">
        <v>25</v>
      </c>
      <c r="B42" s="5"/>
      <c r="C42" s="5"/>
      <c r="D42" s="5"/>
      <c r="E42" s="5"/>
      <c r="F42" s="5"/>
      <c r="G42" s="5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100"/>
    </row>
    <row r="43" spans="1:32" ht="18.75" customHeight="1" x14ac:dyDescent="0.25">
      <c r="A43" s="54" t="s">
        <v>26</v>
      </c>
      <c r="B43" s="38"/>
      <c r="C43" s="5"/>
      <c r="D43" s="38"/>
      <c r="E43" s="38"/>
      <c r="F43" s="5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100"/>
    </row>
    <row r="44" spans="1:32" ht="78" customHeight="1" x14ac:dyDescent="0.25">
      <c r="A44" s="55" t="s">
        <v>27</v>
      </c>
      <c r="B44" s="5"/>
      <c r="C44" s="5"/>
      <c r="D44" s="5"/>
      <c r="E44" s="5"/>
      <c r="F44" s="5"/>
      <c r="G44" s="5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101"/>
    </row>
    <row r="45" spans="1:32" ht="36" customHeight="1" x14ac:dyDescent="0.25">
      <c r="A45" s="70" t="s">
        <v>40</v>
      </c>
      <c r="B45" s="67">
        <f>B46+B47+B48+B50</f>
        <v>151.59999999999997</v>
      </c>
      <c r="C45" s="67">
        <f>C46+C47+C48+C50</f>
        <v>93.85</v>
      </c>
      <c r="D45" s="67">
        <f t="shared" ref="D45" si="20">D46+D47+D48+D50</f>
        <v>79.22999999999999</v>
      </c>
      <c r="E45" s="67">
        <f>E46+E47+E48+E50</f>
        <v>79.22999999999999</v>
      </c>
      <c r="F45" s="65">
        <f t="shared" si="18"/>
        <v>52.262532981530349</v>
      </c>
      <c r="G45" s="65">
        <f t="shared" si="19"/>
        <v>84.42194992008524</v>
      </c>
      <c r="H45" s="67">
        <f t="shared" ref="H45:AD45" si="21">H47+H48</f>
        <v>0</v>
      </c>
      <c r="I45" s="67">
        <f t="shared" si="21"/>
        <v>0</v>
      </c>
      <c r="J45" s="67">
        <f t="shared" si="21"/>
        <v>10.94</v>
      </c>
      <c r="K45" s="67">
        <f t="shared" si="21"/>
        <v>10.94</v>
      </c>
      <c r="L45" s="67">
        <f t="shared" si="21"/>
        <v>10.95</v>
      </c>
      <c r="M45" s="67">
        <f t="shared" si="21"/>
        <v>10.95</v>
      </c>
      <c r="N45" s="67">
        <f t="shared" si="21"/>
        <v>10.94</v>
      </c>
      <c r="O45" s="67">
        <f t="shared" si="21"/>
        <v>5.47</v>
      </c>
      <c r="P45" s="67">
        <f t="shared" si="21"/>
        <v>10.94</v>
      </c>
      <c r="Q45" s="67">
        <f t="shared" si="21"/>
        <v>10.95</v>
      </c>
      <c r="R45" s="67">
        <f t="shared" si="21"/>
        <v>12.52</v>
      </c>
      <c r="S45" s="67">
        <f t="shared" si="21"/>
        <v>13.02</v>
      </c>
      <c r="T45" s="67">
        <f t="shared" si="21"/>
        <v>12.52</v>
      </c>
      <c r="U45" s="67">
        <f t="shared" si="21"/>
        <v>4.96</v>
      </c>
      <c r="V45" s="67">
        <f t="shared" si="21"/>
        <v>12.52</v>
      </c>
      <c r="W45" s="67">
        <f t="shared" si="21"/>
        <v>9.92</v>
      </c>
      <c r="X45" s="67">
        <f t="shared" si="21"/>
        <v>12.52</v>
      </c>
      <c r="Y45" s="67">
        <f t="shared" si="21"/>
        <v>13.02</v>
      </c>
      <c r="Z45" s="67">
        <f t="shared" si="21"/>
        <v>12.52</v>
      </c>
      <c r="AA45" s="67"/>
      <c r="AB45" s="67">
        <f t="shared" si="21"/>
        <v>12.52</v>
      </c>
      <c r="AC45" s="67"/>
      <c r="AD45" s="67">
        <f t="shared" si="21"/>
        <v>32.71</v>
      </c>
      <c r="AE45" s="67"/>
      <c r="AF45" s="95"/>
    </row>
    <row r="46" spans="1:32" ht="20.25" customHeight="1" x14ac:dyDescent="0.25">
      <c r="A46" s="58" t="s">
        <v>23</v>
      </c>
      <c r="B46" s="5"/>
      <c r="C46" s="2"/>
      <c r="D46" s="2"/>
      <c r="E46" s="2"/>
      <c r="F46" s="5"/>
      <c r="G46" s="5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95"/>
    </row>
    <row r="47" spans="1:32" ht="20.25" customHeight="1" x14ac:dyDescent="0.25">
      <c r="A47" s="73" t="s">
        <v>30</v>
      </c>
      <c r="B47" s="71">
        <f>B41</f>
        <v>151.59999999999997</v>
      </c>
      <c r="C47" s="71">
        <f>C41</f>
        <v>93.85</v>
      </c>
      <c r="D47" s="71">
        <f t="shared" ref="D47:E47" si="22">D41</f>
        <v>79.22999999999999</v>
      </c>
      <c r="E47" s="71">
        <f t="shared" si="22"/>
        <v>79.22999999999999</v>
      </c>
      <c r="F47" s="71">
        <f t="shared" si="18"/>
        <v>52.262532981530349</v>
      </c>
      <c r="G47" s="71">
        <f t="shared" si="19"/>
        <v>84.42194992008524</v>
      </c>
      <c r="H47" s="74">
        <f t="shared" ref="H47:AB47" si="23">H41</f>
        <v>0</v>
      </c>
      <c r="I47" s="74">
        <f t="shared" si="23"/>
        <v>0</v>
      </c>
      <c r="J47" s="74">
        <f t="shared" si="23"/>
        <v>10.94</v>
      </c>
      <c r="K47" s="74">
        <f t="shared" si="23"/>
        <v>10.94</v>
      </c>
      <c r="L47" s="74">
        <f t="shared" si="23"/>
        <v>10.95</v>
      </c>
      <c r="M47" s="74">
        <f t="shared" si="23"/>
        <v>10.95</v>
      </c>
      <c r="N47" s="74">
        <f t="shared" si="23"/>
        <v>10.94</v>
      </c>
      <c r="O47" s="74">
        <f t="shared" si="23"/>
        <v>5.47</v>
      </c>
      <c r="P47" s="74">
        <f t="shared" si="23"/>
        <v>10.94</v>
      </c>
      <c r="Q47" s="74">
        <f t="shared" si="23"/>
        <v>10.95</v>
      </c>
      <c r="R47" s="74">
        <f t="shared" si="23"/>
        <v>12.52</v>
      </c>
      <c r="S47" s="74">
        <f t="shared" si="23"/>
        <v>13.02</v>
      </c>
      <c r="T47" s="74">
        <f t="shared" si="23"/>
        <v>12.52</v>
      </c>
      <c r="U47" s="74">
        <f t="shared" si="23"/>
        <v>4.96</v>
      </c>
      <c r="V47" s="74">
        <f t="shared" si="23"/>
        <v>12.52</v>
      </c>
      <c r="W47" s="74">
        <v>9.92</v>
      </c>
      <c r="X47" s="74">
        <f t="shared" si="23"/>
        <v>12.52</v>
      </c>
      <c r="Y47" s="74">
        <f t="shared" si="23"/>
        <v>13.02</v>
      </c>
      <c r="Z47" s="74">
        <f t="shared" si="23"/>
        <v>12.52</v>
      </c>
      <c r="AA47" s="74"/>
      <c r="AB47" s="74">
        <f t="shared" si="23"/>
        <v>12.52</v>
      </c>
      <c r="AC47" s="74"/>
      <c r="AD47" s="74">
        <f t="shared" ref="AD47" si="24">AD41</f>
        <v>32.71</v>
      </c>
      <c r="AE47" s="74"/>
      <c r="AF47" s="95"/>
    </row>
    <row r="48" spans="1:32" ht="18" customHeight="1" x14ac:dyDescent="0.25">
      <c r="A48" s="58" t="s">
        <v>25</v>
      </c>
      <c r="B48" s="5"/>
      <c r="C48" s="2"/>
      <c r="D48" s="2"/>
      <c r="E48" s="2"/>
      <c r="F48" s="5"/>
      <c r="G48" s="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95"/>
    </row>
    <row r="49" spans="1:32" ht="18.75" customHeight="1" x14ac:dyDescent="0.25">
      <c r="A49" s="54" t="s">
        <v>26</v>
      </c>
      <c r="B49" s="38"/>
      <c r="C49" s="3"/>
      <c r="D49" s="3"/>
      <c r="E49" s="3"/>
      <c r="F49" s="5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95"/>
    </row>
    <row r="50" spans="1:32" ht="21.75" customHeight="1" x14ac:dyDescent="0.25">
      <c r="A50" s="55" t="s">
        <v>27</v>
      </c>
      <c r="B50" s="5"/>
      <c r="C50" s="2"/>
      <c r="D50" s="2"/>
      <c r="E50" s="2"/>
      <c r="F50" s="5"/>
      <c r="G50" s="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95"/>
    </row>
    <row r="51" spans="1:32" ht="20.25" customHeight="1" x14ac:dyDescent="0.25">
      <c r="A51" s="70" t="s">
        <v>31</v>
      </c>
      <c r="B51" s="67">
        <f>B52+B53+B54+B56</f>
        <v>3707.1</v>
      </c>
      <c r="C51" s="67">
        <f>C52+C53+C54+C56</f>
        <v>93.85</v>
      </c>
      <c r="D51" s="67">
        <f t="shared" ref="D51:AD51" si="25">D52+D53+D54+D56</f>
        <v>79.22999999999999</v>
      </c>
      <c r="E51" s="67">
        <f t="shared" si="25"/>
        <v>79.22999999999999</v>
      </c>
      <c r="F51" s="65">
        <f t="shared" si="18"/>
        <v>2.1372501416201342</v>
      </c>
      <c r="G51" s="65">
        <f t="shared" si="19"/>
        <v>84.42194992008524</v>
      </c>
      <c r="H51" s="67">
        <f t="shared" si="25"/>
        <v>0</v>
      </c>
      <c r="I51" s="67">
        <f t="shared" si="25"/>
        <v>0</v>
      </c>
      <c r="J51" s="67">
        <f t="shared" si="25"/>
        <v>10.94</v>
      </c>
      <c r="K51" s="67">
        <f t="shared" si="25"/>
        <v>10.94</v>
      </c>
      <c r="L51" s="67">
        <f t="shared" si="25"/>
        <v>10.95</v>
      </c>
      <c r="M51" s="67">
        <f t="shared" si="25"/>
        <v>10.95</v>
      </c>
      <c r="N51" s="67">
        <f t="shared" si="25"/>
        <v>10.94</v>
      </c>
      <c r="O51" s="67">
        <f t="shared" si="25"/>
        <v>5.47</v>
      </c>
      <c r="P51" s="67">
        <f t="shared" si="25"/>
        <v>10.94</v>
      </c>
      <c r="Q51" s="67">
        <f t="shared" si="25"/>
        <v>10.95</v>
      </c>
      <c r="R51" s="67">
        <f t="shared" si="25"/>
        <v>12.52</v>
      </c>
      <c r="S51" s="67">
        <f t="shared" si="25"/>
        <v>13.02</v>
      </c>
      <c r="T51" s="67">
        <f t="shared" si="25"/>
        <v>12.52</v>
      </c>
      <c r="U51" s="67">
        <f t="shared" si="25"/>
        <v>4.96</v>
      </c>
      <c r="V51" s="67">
        <f t="shared" si="25"/>
        <v>12.52</v>
      </c>
      <c r="W51" s="67">
        <f t="shared" si="25"/>
        <v>9.92</v>
      </c>
      <c r="X51" s="67">
        <f t="shared" si="25"/>
        <v>12.52</v>
      </c>
      <c r="Y51" s="67">
        <f t="shared" si="25"/>
        <v>13.02</v>
      </c>
      <c r="Z51" s="67">
        <f t="shared" si="25"/>
        <v>3568.02</v>
      </c>
      <c r="AA51" s="67"/>
      <c r="AB51" s="67">
        <f t="shared" si="25"/>
        <v>12.52</v>
      </c>
      <c r="AC51" s="67"/>
      <c r="AD51" s="67">
        <f t="shared" si="25"/>
        <v>32.71</v>
      </c>
      <c r="AE51" s="67"/>
      <c r="AF51" s="95"/>
    </row>
    <row r="52" spans="1:32" ht="20.25" customHeight="1" x14ac:dyDescent="0.25">
      <c r="A52" s="52" t="s">
        <v>23</v>
      </c>
      <c r="B52" s="1"/>
      <c r="C52" s="48"/>
      <c r="D52" s="48"/>
      <c r="E52" s="48"/>
      <c r="F52" s="1"/>
      <c r="G52" s="1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95"/>
    </row>
    <row r="53" spans="1:32" ht="22.5" customHeight="1" x14ac:dyDescent="0.25">
      <c r="A53" s="70" t="s">
        <v>30</v>
      </c>
      <c r="B53" s="65">
        <f>B47+B34</f>
        <v>151.59999999999997</v>
      </c>
      <c r="C53" s="65">
        <f>C47+C34</f>
        <v>93.85</v>
      </c>
      <c r="D53" s="65">
        <f>D47+D34</f>
        <v>79.22999999999999</v>
      </c>
      <c r="E53" s="65">
        <f t="shared" ref="E53:E54" si="26">E47+E34</f>
        <v>79.22999999999999</v>
      </c>
      <c r="F53" s="65">
        <f t="shared" si="18"/>
        <v>52.262532981530349</v>
      </c>
      <c r="G53" s="65">
        <f t="shared" si="19"/>
        <v>84.42194992008524</v>
      </c>
      <c r="H53" s="77">
        <f t="shared" ref="H53:AD53" si="27">H47+H34</f>
        <v>0</v>
      </c>
      <c r="I53" s="77">
        <f t="shared" si="27"/>
        <v>0</v>
      </c>
      <c r="J53" s="77">
        <f t="shared" si="27"/>
        <v>10.94</v>
      </c>
      <c r="K53" s="77">
        <f t="shared" si="27"/>
        <v>10.94</v>
      </c>
      <c r="L53" s="77">
        <f t="shared" si="27"/>
        <v>10.95</v>
      </c>
      <c r="M53" s="77">
        <f t="shared" si="27"/>
        <v>10.95</v>
      </c>
      <c r="N53" s="77">
        <f t="shared" si="27"/>
        <v>10.94</v>
      </c>
      <c r="O53" s="77">
        <f t="shared" si="27"/>
        <v>5.47</v>
      </c>
      <c r="P53" s="77">
        <f t="shared" si="27"/>
        <v>10.94</v>
      </c>
      <c r="Q53" s="77">
        <f t="shared" si="27"/>
        <v>10.95</v>
      </c>
      <c r="R53" s="77">
        <f t="shared" si="27"/>
        <v>12.52</v>
      </c>
      <c r="S53" s="77">
        <f t="shared" si="27"/>
        <v>13.02</v>
      </c>
      <c r="T53" s="77">
        <f t="shared" si="27"/>
        <v>12.52</v>
      </c>
      <c r="U53" s="77">
        <f t="shared" si="27"/>
        <v>4.96</v>
      </c>
      <c r="V53" s="77">
        <f t="shared" si="27"/>
        <v>12.52</v>
      </c>
      <c r="W53" s="77">
        <f t="shared" si="27"/>
        <v>9.92</v>
      </c>
      <c r="X53" s="77">
        <f t="shared" si="27"/>
        <v>12.52</v>
      </c>
      <c r="Y53" s="77">
        <f t="shared" si="27"/>
        <v>13.02</v>
      </c>
      <c r="Z53" s="77">
        <f t="shared" si="27"/>
        <v>12.52</v>
      </c>
      <c r="AA53" s="77"/>
      <c r="AB53" s="77">
        <f t="shared" si="27"/>
        <v>12.52</v>
      </c>
      <c r="AC53" s="77"/>
      <c r="AD53" s="77">
        <f t="shared" si="27"/>
        <v>32.71</v>
      </c>
      <c r="AE53" s="77"/>
      <c r="AF53" s="95"/>
    </row>
    <row r="54" spans="1:32" ht="18.75" customHeight="1" x14ac:dyDescent="0.25">
      <c r="A54" s="70" t="s">
        <v>25</v>
      </c>
      <c r="B54" s="65">
        <f>B48+B35</f>
        <v>3555.5</v>
      </c>
      <c r="C54" s="65">
        <f>C48+C35</f>
        <v>0</v>
      </c>
      <c r="D54" s="65">
        <f t="shared" ref="D54:E54" si="28">D48+D35</f>
        <v>0</v>
      </c>
      <c r="E54" s="65">
        <f t="shared" si="26"/>
        <v>0</v>
      </c>
      <c r="F54" s="65">
        <f>E54/B54*100</f>
        <v>0</v>
      </c>
      <c r="G54" s="65" t="e">
        <f>E54/C54*100</f>
        <v>#DIV/0!</v>
      </c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>
        <f t="shared" ref="Z54" si="29">Z48+Z35</f>
        <v>3555.5</v>
      </c>
      <c r="AA54" s="77"/>
      <c r="AB54" s="77"/>
      <c r="AC54" s="77"/>
      <c r="AD54" s="77"/>
      <c r="AE54" s="77"/>
      <c r="AF54" s="95"/>
    </row>
    <row r="55" spans="1:32" ht="16.5" customHeight="1" x14ac:dyDescent="0.25">
      <c r="A55" s="60" t="s">
        <v>26</v>
      </c>
      <c r="B55" s="49"/>
      <c r="C55" s="50"/>
      <c r="D55" s="50"/>
      <c r="E55" s="50"/>
      <c r="F55" s="1"/>
      <c r="G55" s="1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95"/>
    </row>
    <row r="56" spans="1:32" ht="18.75" customHeight="1" x14ac:dyDescent="0.25">
      <c r="A56" s="59" t="s">
        <v>27</v>
      </c>
      <c r="B56" s="1"/>
      <c r="C56" s="48"/>
      <c r="D56" s="48"/>
      <c r="E56" s="48"/>
      <c r="F56" s="1"/>
      <c r="G56" s="1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95"/>
    </row>
    <row r="57" spans="1:32" ht="9.75" customHeight="1" x14ac:dyDescent="0.25">
      <c r="A57" s="51"/>
      <c r="B57" s="40"/>
      <c r="C57" s="7"/>
      <c r="D57" s="7"/>
      <c r="E57" s="7"/>
      <c r="F57" s="40"/>
      <c r="G57" s="40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41"/>
    </row>
    <row r="58" spans="1:32" ht="3" customHeight="1" x14ac:dyDescent="0.3">
      <c r="A58" s="6"/>
      <c r="B58" s="40"/>
      <c r="C58" s="7"/>
      <c r="D58" s="7"/>
      <c r="E58" s="7"/>
      <c r="F58" s="40"/>
      <c r="G58" s="40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41"/>
    </row>
    <row r="59" spans="1:32" ht="2.25" customHeight="1" x14ac:dyDescent="0.25">
      <c r="A59" s="42"/>
      <c r="B59" s="43"/>
      <c r="C59" s="43"/>
      <c r="D59" s="43"/>
      <c r="E59" s="43"/>
      <c r="F59" s="43"/>
      <c r="G59" s="43"/>
      <c r="H59" s="7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7"/>
      <c r="AE59" s="30"/>
      <c r="AF59" s="29"/>
    </row>
    <row r="60" spans="1:32" ht="42.75" customHeight="1" x14ac:dyDescent="0.3">
      <c r="A60" s="102" t="s">
        <v>43</v>
      </c>
      <c r="B60" s="102"/>
      <c r="C60" s="9"/>
      <c r="D60" s="9"/>
      <c r="E60" s="9"/>
      <c r="F60" s="10"/>
      <c r="G60" s="11" t="s">
        <v>32</v>
      </c>
      <c r="H60" s="12"/>
      <c r="I60" s="12"/>
      <c r="J60" s="12"/>
      <c r="K60" s="13"/>
      <c r="L60" s="14"/>
      <c r="M60" s="14"/>
      <c r="N60" s="14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6"/>
    </row>
    <row r="61" spans="1:32" ht="33" customHeight="1" x14ac:dyDescent="0.3">
      <c r="A61" s="17"/>
      <c r="B61" s="18" t="s">
        <v>44</v>
      </c>
      <c r="C61" s="19"/>
      <c r="D61" s="9"/>
      <c r="E61" s="9"/>
      <c r="F61" s="19"/>
      <c r="G61" s="103"/>
      <c r="H61" s="103"/>
      <c r="I61" s="104" t="s">
        <v>42</v>
      </c>
      <c r="J61" s="104"/>
      <c r="K61" s="104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1"/>
      <c r="AF61" s="22"/>
    </row>
    <row r="62" spans="1:32" ht="19.5" x14ac:dyDescent="0.25">
      <c r="A62" s="23" t="s">
        <v>33</v>
      </c>
      <c r="B62" s="24"/>
      <c r="C62" s="25"/>
      <c r="D62" s="25"/>
      <c r="E62" s="25"/>
      <c r="F62" s="25"/>
      <c r="G62" s="105" t="s">
        <v>33</v>
      </c>
      <c r="H62" s="105"/>
      <c r="I62" s="25"/>
      <c r="J62" s="25"/>
      <c r="K62" s="25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6"/>
    </row>
    <row r="63" spans="1:32" ht="18.75" x14ac:dyDescent="0.3">
      <c r="A63" s="27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1"/>
      <c r="AF63" s="28"/>
    </row>
    <row r="64" spans="1:32" ht="16.5" x14ac:dyDescent="0.25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29"/>
      <c r="N64" s="29"/>
      <c r="O64" s="29"/>
      <c r="P64" s="29"/>
      <c r="Q64" s="29"/>
      <c r="R64" s="94"/>
      <c r="S64" s="94"/>
      <c r="T64" s="94"/>
      <c r="U64" s="94"/>
      <c r="V64" s="94"/>
      <c r="W64" s="94"/>
      <c r="X64" s="94"/>
      <c r="Y64" s="94"/>
      <c r="Z64" s="94"/>
      <c r="AA64" s="8"/>
      <c r="AB64" s="8"/>
      <c r="AC64" s="8"/>
      <c r="AD64" s="8"/>
      <c r="AE64" s="30"/>
      <c r="AF64" s="29"/>
    </row>
    <row r="65" spans="1:32" ht="16.5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8"/>
      <c r="AB65" s="8"/>
      <c r="AC65" s="8"/>
      <c r="AD65" s="8"/>
      <c r="AE65" s="30"/>
      <c r="AF65" s="29"/>
    </row>
    <row r="66" spans="1:32" ht="16.5" x14ac:dyDescent="0.25">
      <c r="A66" s="44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7"/>
      <c r="AB66" s="7"/>
      <c r="AC66" s="7"/>
      <c r="AD66" s="7"/>
      <c r="AE66" s="30"/>
      <c r="AF66" s="29"/>
    </row>
    <row r="67" spans="1:32" ht="16.5" x14ac:dyDescent="0.25">
      <c r="A67" s="44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30"/>
      <c r="AB67" s="30"/>
      <c r="AC67" s="30"/>
      <c r="AD67" s="30"/>
      <c r="AE67" s="30"/>
      <c r="AF67" s="29"/>
    </row>
    <row r="68" spans="1:32" ht="16.5" x14ac:dyDescent="0.25">
      <c r="A68" s="44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30"/>
      <c r="AB68" s="30"/>
      <c r="AC68" s="30"/>
      <c r="AD68" s="30"/>
      <c r="AE68" s="30"/>
      <c r="AF68" s="29"/>
    </row>
    <row r="69" spans="1:32" ht="16.5" x14ac:dyDescent="0.25">
      <c r="A69" s="44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30"/>
      <c r="AB69" s="30"/>
      <c r="AC69" s="30"/>
      <c r="AD69" s="30"/>
      <c r="AE69" s="30"/>
      <c r="AF69" s="29"/>
    </row>
    <row r="70" spans="1:32" ht="16.5" x14ac:dyDescent="0.25">
      <c r="A70" s="44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30"/>
      <c r="AB70" s="30"/>
      <c r="AC70" s="30"/>
      <c r="AD70" s="30"/>
      <c r="AE70" s="30"/>
      <c r="AF70" s="29"/>
    </row>
    <row r="71" spans="1:32" ht="16.5" x14ac:dyDescent="0.25">
      <c r="A71" s="29"/>
      <c r="B71" s="29"/>
      <c r="C71" s="29"/>
      <c r="D71" s="29"/>
      <c r="E71" s="29"/>
      <c r="F71" s="29"/>
      <c r="G71" s="29"/>
      <c r="H71" s="7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29"/>
    </row>
    <row r="72" spans="1:32" ht="20.25" x14ac:dyDescent="0.3">
      <c r="A72" s="31"/>
      <c r="B72" s="29"/>
      <c r="C72" s="29"/>
      <c r="D72" s="29"/>
      <c r="E72" s="29"/>
      <c r="F72" s="29"/>
      <c r="G72" s="29"/>
      <c r="H72" s="7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29"/>
    </row>
  </sheetData>
  <mergeCells count="35">
    <mergeCell ref="A6:AF6"/>
    <mergeCell ref="X4:Y4"/>
    <mergeCell ref="Z4:AA4"/>
    <mergeCell ref="AB4:AC4"/>
    <mergeCell ref="AD4:AE4"/>
    <mergeCell ref="AF20:AF25"/>
    <mergeCell ref="AF14:AF19"/>
    <mergeCell ref="AF7:AF12"/>
    <mergeCell ref="R64:Z64"/>
    <mergeCell ref="AF32:AF37"/>
    <mergeCell ref="A38:AF38"/>
    <mergeCell ref="AF39:AF44"/>
    <mergeCell ref="AF45:AF50"/>
    <mergeCell ref="AF51:AF56"/>
    <mergeCell ref="A60:B60"/>
    <mergeCell ref="G61:H61"/>
    <mergeCell ref="I61:K61"/>
    <mergeCell ref="G62:H62"/>
    <mergeCell ref="A64:L64"/>
    <mergeCell ref="A1:AD1"/>
    <mergeCell ref="A2:AD2"/>
    <mergeCell ref="A4:A5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C4:C5"/>
    <mergeCell ref="D4:D5"/>
    <mergeCell ref="E4:E5"/>
    <mergeCell ref="B4:B5"/>
  </mergeCells>
  <pageMargins left="0" right="0" top="0" bottom="0" header="0" footer="0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2024-02-22T06:36:52Z</dcterms:modified>
</cp:coreProperties>
</file>