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6"/>
  </bookViews>
  <sheets>
    <sheet name="Титульный лист" sheetId="1" r:id="rId1"/>
    <sheet name="Развитие физкультуры" sheetId="2" r:id="rId2"/>
    <sheet name="на 30.04.2014" sheetId="3" r:id="rId3"/>
    <sheet name="30.052014" sheetId="4" r:id="rId4"/>
    <sheet name="30.06.2014" sheetId="5" r:id="rId5"/>
    <sheet name="31.07.2014" sheetId="6" r:id="rId6"/>
    <sheet name="31.08.2014 " sheetId="7" r:id="rId7"/>
  </sheets>
  <definedNames>
    <definedName name="_xlnm.Print_Titles" localSheetId="5">'31.07.2014'!$3:$4</definedName>
    <definedName name="_xlnm.Print_Titles" localSheetId="6">'31.08.2014 '!$3:$4</definedName>
  </definedNames>
  <calcPr fullCalcOnLoad="1"/>
</workbook>
</file>

<file path=xl/sharedStrings.xml><?xml version="1.0" encoding="utf-8"?>
<sst xmlns="http://schemas.openxmlformats.org/spreadsheetml/2006/main" count="562" uniqueCount="71">
  <si>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</si>
  <si>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</si>
  <si>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</si>
  <si>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</si>
  <si>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</si>
  <si>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</si>
  <si>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</si>
  <si>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</si>
  <si>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</si>
  <si>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</si>
  <si>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</si>
  <si>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</si>
  <si>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</si>
  <si>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</si>
  <si>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</si>
  <si>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</si>
  <si>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</si>
  <si>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</si>
  <si>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</si>
  <si>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</si>
  <si>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</si>
  <si>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</si>
  <si>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</si>
  <si>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</si>
  <si>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</si>
  <si>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</si>
  <si>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</si>
  <si>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</si>
  <si>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</si>
  <si>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</si>
  <si>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</si>
  <si>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</si>
  <si>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</si>
  <si>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физической культуры и спорта в городе Когалыме на 2014-2016 годы"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</si>
  <si>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</si>
  <si>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</si>
  <si>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</si>
  <si>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Задача  2 "Обеспечение успешного выступления спортсменов города Когалыма в окружных, всероссийских и международных спортивных соревнованиях, подготовка спортивного резерва, поддержка развития спорта высших достижений, в том числе спорта инвалидов и лиц с ограниченными возможностями здоровья."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</si>
  <si>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</si>
  <si>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</si>
  <si>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</si>
  <si>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3.1."Содержание секторов Управления культуры, спорта и молодёжной политики Администрации города Когалыма"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</si>
  <si>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</si>
  <si>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</si>
  <si>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</si>
  <si>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физической культуры и спорта в городе Когалыме на 2014-2016 годы"</t>
  </si>
  <si>
    <t>Ответственный за составление сетевого гарфика О.С.Райковская</t>
  </si>
  <si>
    <t>тел.: 93-627</t>
  </si>
  <si>
    <t>1.2."Содержание муниципального автономного учреждения "Дворец спорта"</t>
  </si>
  <si>
    <t>Профинансировано за отчетный период</t>
  </si>
  <si>
    <t xml:space="preserve">Неисполнение связано с тем, что начисления заработной платы уже произведены, а кассового исполнения нет, т.к. заработная плата выплачивается до 15-го числа следующего месяца.  </t>
  </si>
  <si>
    <t>В настоящее время 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</si>
  <si>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Неисполнение в связи с переносом соревнований на более поздний срок</t>
  </si>
  <si>
    <t xml:space="preserve">                  А.Б.Жуков</t>
  </si>
  <si>
    <t>И.о.начальника отдела финансово-экономического обеспечения и контроля УКСиМП</t>
  </si>
  <si>
    <t>Ю.А.Перепечаева</t>
  </si>
  <si>
    <t>Ответственный за составление сетевого графика О.С.Райковская</t>
  </si>
  <si>
    <t>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</si>
  <si>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Экономия по оплате проезда к месту учебы заочников</t>
  </si>
  <si>
    <t>Экономия сложилась еще в начале года в  связи с переносом соревнований на более поздний срок</t>
  </si>
  <si>
    <t>Экономия по 211 ст. оплате труда в связи с тем, что фактически отработанных дней работниками  меньше нормы, экономия по 212.03 проезду в отпуск и обратно, экономия по 213 начислениям на заработную плату в связи с частичным возмещением из ФСС</t>
  </si>
  <si>
    <t xml:space="preserve">             Е.В.Бережинская </t>
  </si>
  <si>
    <t>Начальник отдела финансово-экономического обеспечения и контроля УКСиМП</t>
  </si>
  <si>
    <t>А.В.Сухарева</t>
  </si>
  <si>
    <t xml:space="preserve">             Л.А.Заремская </t>
  </si>
  <si>
    <t>Ответственный за составление сетевого графика Е.А.Джошкунер</t>
  </si>
  <si>
    <t>тел.: 93-633</t>
  </si>
  <si>
    <t>Договора на закуп призов заключены, произведена 30% предоплата, остаток суммы будет выплачен при поступлении товара и подписания товарной наклодной</t>
  </si>
  <si>
    <t>Перерасчет командировачных расходов согласно авансовых отчетов</t>
  </si>
  <si>
    <t>договора на закуп призов заключены, произведена 30% предоплата, остаток суммы будет выплачен при поступлении товара и подписания товарной наклодной</t>
  </si>
  <si>
    <t>перерасчет командировачных расходов согласно авансовых отчетов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</si>
</sst>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4" fontId="4" fillId="33" borderId="10" xfId="0" applyNumberFormat="1" applyFont="1" applyFill="1" applyBorder="1" applyAlignment="1">
      <alignment horizontal="justify" wrapText="1"/>
    </xf>
    <xf numFmtId="4" fontId="5" fillId="33" borderId="10" xfId="0" applyNumberFormat="1" applyFont="1" applyFill="1" applyBorder="1" applyAlignment="1" applyProtection="1">
      <alignment vertical="center" wrapText="1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justify" wrapText="1"/>
    </xf>
    <xf numFmtId="4" fontId="5" fillId="33" borderId="10" xfId="0" applyNumberFormat="1" applyFont="1" applyFill="1" applyBorder="1" applyAlignment="1" applyProtection="1">
      <alignment horizontal="justify" wrapText="1"/>
      <protection/>
    </xf>
    <xf numFmtId="0" fontId="5" fillId="33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>
      <alignment horizontal="center" wrapText="1"/>
    </xf>
    <xf numFmtId="165" fontId="4" fillId="34" borderId="10" xfId="0" applyNumberFormat="1" applyFont="1" applyFill="1" applyBorder="1" applyAlignment="1" applyProtection="1">
      <alignment horizontal="righ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wrapText="1"/>
    </xf>
    <xf numFmtId="0" fontId="8" fillId="0" borderId="0" xfId="0" applyFont="1" applyFill="1" applyAlignment="1">
      <alignment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vertical="center" wrapText="1"/>
    </xf>
    <xf numFmtId="49" fontId="16" fillId="34" borderId="10" xfId="0" applyNumberFormat="1" applyFont="1" applyFill="1" applyBorder="1" applyAlignment="1" applyProtection="1">
      <alignment horizontal="left" vertical="center"/>
      <protection locked="0"/>
    </xf>
    <xf numFmtId="165" fontId="16" fillId="34" borderId="10" xfId="0" applyNumberFormat="1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4" fontId="16" fillId="33" borderId="10" xfId="0" applyNumberFormat="1" applyFont="1" applyFill="1" applyBorder="1" applyAlignment="1" applyProtection="1">
      <alignment wrapText="1"/>
      <protection/>
    </xf>
    <xf numFmtId="4" fontId="16" fillId="0" borderId="10" xfId="0" applyNumberFormat="1" applyFont="1" applyFill="1" applyBorder="1" applyAlignment="1" applyProtection="1">
      <alignment wrapText="1"/>
      <protection/>
    </xf>
    <xf numFmtId="0" fontId="16" fillId="33" borderId="1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justify" wrapText="1"/>
    </xf>
    <xf numFmtId="4" fontId="8" fillId="33" borderId="10" xfId="0" applyNumberFormat="1" applyFont="1" applyFill="1" applyBorder="1" applyAlignment="1" applyProtection="1">
      <alignment vertical="center" wrapText="1"/>
      <protection/>
    </xf>
    <xf numFmtId="4" fontId="16" fillId="33" borderId="10" xfId="0" applyNumberFormat="1" applyFont="1" applyFill="1" applyBorder="1" applyAlignment="1" applyProtection="1">
      <alignment vertical="center" wrapText="1"/>
      <protection/>
    </xf>
    <xf numFmtId="4" fontId="16" fillId="0" borderId="10" xfId="0" applyNumberFormat="1" applyFont="1" applyFill="1" applyBorder="1" applyAlignment="1" applyProtection="1">
      <alignment vertical="center" wrapText="1"/>
      <protection/>
    </xf>
    <xf numFmtId="0" fontId="1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wrapText="1"/>
    </xf>
    <xf numFmtId="4" fontId="8" fillId="33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33" borderId="10" xfId="0" applyNumberFormat="1" applyFont="1" applyFill="1" applyBorder="1" applyAlignment="1" applyProtection="1">
      <alignment horizontal="right" wrapText="1"/>
      <protection/>
    </xf>
    <xf numFmtId="4" fontId="16" fillId="0" borderId="10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>
      <alignment horizontal="right" wrapText="1"/>
    </xf>
    <xf numFmtId="4" fontId="8" fillId="33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8" fillId="33" borderId="10" xfId="0" applyNumberFormat="1" applyFont="1" applyFill="1" applyBorder="1" applyAlignment="1" applyProtection="1">
      <alignment horizontal="justify" wrapText="1"/>
      <protection/>
    </xf>
    <xf numFmtId="0" fontId="16" fillId="0" borderId="10" xfId="0" applyFont="1" applyFill="1" applyBorder="1" applyAlignment="1">
      <alignment horizontal="justify" wrapText="1"/>
    </xf>
    <xf numFmtId="4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73" fontId="8" fillId="0" borderId="1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 applyProtection="1">
      <alignment horizontal="right" wrapText="1"/>
      <protection/>
    </xf>
    <xf numFmtId="4" fontId="16" fillId="35" borderId="10" xfId="0" applyNumberFormat="1" applyFont="1" applyFill="1" applyBorder="1" applyAlignment="1" applyProtection="1">
      <alignment vertical="center" wrapText="1"/>
      <protection/>
    </xf>
    <xf numFmtId="4" fontId="8" fillId="35" borderId="10" xfId="0" applyNumberFormat="1" applyFont="1" applyFill="1" applyBorder="1" applyAlignment="1" applyProtection="1">
      <alignment vertical="center" wrapText="1"/>
      <protection/>
    </xf>
    <xf numFmtId="165" fontId="8" fillId="35" borderId="10" xfId="0" applyNumberFormat="1" applyFont="1" applyFill="1" applyBorder="1" applyAlignment="1">
      <alignment horizontal="center" vertical="center" wrapText="1"/>
    </xf>
    <xf numFmtId="166" fontId="8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 applyProtection="1">
      <alignment vertical="center"/>
      <protection locked="0"/>
    </xf>
    <xf numFmtId="165" fontId="16" fillId="35" borderId="10" xfId="0" applyNumberFormat="1" applyFont="1" applyFill="1" applyBorder="1" applyAlignment="1" applyProtection="1">
      <alignment horizontal="right" vertical="center"/>
      <protection/>
    </xf>
    <xf numFmtId="4" fontId="16" fillId="35" borderId="10" xfId="0" applyNumberFormat="1" applyFont="1" applyFill="1" applyBorder="1" applyAlignment="1" applyProtection="1">
      <alignment wrapText="1"/>
      <protection/>
    </xf>
    <xf numFmtId="0" fontId="8" fillId="35" borderId="0" xfId="0" applyFont="1" applyFill="1" applyAlignment="1">
      <alignment vertical="center" wrapText="1"/>
    </xf>
    <xf numFmtId="165" fontId="8" fillId="35" borderId="0" xfId="0" applyNumberFormat="1" applyFont="1" applyFill="1" applyAlignment="1">
      <alignment vertical="center" wrapText="1"/>
    </xf>
    <xf numFmtId="49" fontId="16" fillId="35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Alignment="1">
      <alignment wrapText="1"/>
    </xf>
    <xf numFmtId="165" fontId="16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3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8" fillId="33" borderId="11" xfId="0" applyFont="1" applyFill="1" applyBorder="1" applyAlignment="1">
      <alignment horizontal="justify" vertical="top" wrapText="1"/>
    </xf>
    <xf numFmtId="0" fontId="18" fillId="33" borderId="13" xfId="0" applyFont="1" applyFill="1" applyBorder="1" applyAlignment="1">
      <alignment horizontal="justify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165" fontId="8" fillId="0" borderId="0" xfId="0" applyNumberFormat="1" applyFont="1" applyFill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left" wrapText="1"/>
    </xf>
    <xf numFmtId="165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8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6384" width="9.140625" style="18" customWidth="1"/>
  </cols>
  <sheetData>
    <row r="1" spans="1:2" ht="18.75">
      <c r="A1" s="129"/>
      <c r="B1" s="129"/>
    </row>
    <row r="10" spans="1:14" ht="45" customHeight="1">
      <c r="A10" s="131" t="s">
        <v>32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9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3" spans="1:14" ht="27" customHeight="1">
      <c r="A13" s="126" t="s">
        <v>28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27" customHeight="1">
      <c r="A14" s="126" t="s">
        <v>29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40.5" customHeight="1">
      <c r="A15" s="127" t="s">
        <v>45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46" spans="1:9" ht="16.5">
      <c r="A46" s="128"/>
      <c r="B46" s="128"/>
      <c r="C46" s="128"/>
      <c r="D46" s="128"/>
      <c r="E46" s="128"/>
      <c r="F46" s="128"/>
      <c r="G46" s="128"/>
      <c r="H46" s="128"/>
      <c r="I46" s="128"/>
    </row>
    <row r="47" spans="1:9" ht="16.5">
      <c r="A47" s="128"/>
      <c r="B47" s="128"/>
      <c r="C47" s="128"/>
      <c r="D47" s="128"/>
      <c r="E47" s="128"/>
      <c r="F47" s="128"/>
      <c r="G47" s="128"/>
      <c r="H47" s="128"/>
      <c r="I47" s="128"/>
    </row>
  </sheetData>
  <sheetProtection/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zoomScale="50" zoomScaleNormal="50" zoomScalePageLayoutView="0" workbookViewId="0" topLeftCell="A1">
      <pane ySplit="1" topLeftCell="A1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4" width="13.8515625" style="5" customWidth="1"/>
    <col min="5" max="7" width="13.421875" style="5" customWidth="1"/>
    <col min="8" max="19" width="16.140625" style="1" customWidth="1"/>
    <col min="20" max="31" width="16.140625" style="5" customWidth="1"/>
    <col min="32" max="32" width="31.57421875" style="4" customWidth="1"/>
    <col min="33" max="16384" width="9.140625" style="1" customWidth="1"/>
  </cols>
  <sheetData>
    <row r="1" spans="1:32" s="7" customFormat="1" ht="77.25" customHeight="1">
      <c r="A1" s="145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9" t="s">
        <v>14</v>
      </c>
      <c r="T1" s="145" t="s">
        <v>32</v>
      </c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9" t="s">
        <v>14</v>
      </c>
    </row>
    <row r="2" spans="1:32" s="9" customFormat="1" ht="18.75" customHeight="1">
      <c r="A2" s="141" t="s">
        <v>5</v>
      </c>
      <c r="B2" s="134" t="s">
        <v>23</v>
      </c>
      <c r="C2" s="134" t="s">
        <v>19</v>
      </c>
      <c r="D2" s="134" t="s">
        <v>49</v>
      </c>
      <c r="E2" s="134" t="s">
        <v>20</v>
      </c>
      <c r="F2" s="133" t="s">
        <v>15</v>
      </c>
      <c r="G2" s="133"/>
      <c r="H2" s="133" t="s">
        <v>0</v>
      </c>
      <c r="I2" s="133"/>
      <c r="J2" s="133" t="s">
        <v>1</v>
      </c>
      <c r="K2" s="133"/>
      <c r="L2" s="133" t="s">
        <v>2</v>
      </c>
      <c r="M2" s="133"/>
      <c r="N2" s="133" t="s">
        <v>3</v>
      </c>
      <c r="O2" s="133"/>
      <c r="P2" s="133" t="s">
        <v>4</v>
      </c>
      <c r="Q2" s="133"/>
      <c r="R2" s="133" t="s">
        <v>6</v>
      </c>
      <c r="S2" s="133"/>
      <c r="T2" s="133" t="s">
        <v>7</v>
      </c>
      <c r="U2" s="133"/>
      <c r="V2" s="133" t="s">
        <v>8</v>
      </c>
      <c r="W2" s="133"/>
      <c r="X2" s="133" t="s">
        <v>9</v>
      </c>
      <c r="Y2" s="133"/>
      <c r="Z2" s="133" t="s">
        <v>10</v>
      </c>
      <c r="AA2" s="133"/>
      <c r="AB2" s="133" t="s">
        <v>11</v>
      </c>
      <c r="AC2" s="133"/>
      <c r="AD2" s="133" t="s">
        <v>12</v>
      </c>
      <c r="AE2" s="133"/>
      <c r="AF2" s="141" t="s">
        <v>21</v>
      </c>
    </row>
    <row r="3" spans="1:32" s="11" customFormat="1" ht="84" customHeight="1">
      <c r="A3" s="141"/>
      <c r="B3" s="135"/>
      <c r="C3" s="135"/>
      <c r="D3" s="135"/>
      <c r="E3" s="135"/>
      <c r="F3" s="8" t="s">
        <v>17</v>
      </c>
      <c r="G3" s="8" t="s">
        <v>16</v>
      </c>
      <c r="H3" s="10" t="s">
        <v>13</v>
      </c>
      <c r="I3" s="10" t="s">
        <v>18</v>
      </c>
      <c r="J3" s="10" t="s">
        <v>13</v>
      </c>
      <c r="K3" s="10" t="s">
        <v>18</v>
      </c>
      <c r="L3" s="10" t="s">
        <v>13</v>
      </c>
      <c r="M3" s="10" t="s">
        <v>18</v>
      </c>
      <c r="N3" s="10" t="s">
        <v>13</v>
      </c>
      <c r="O3" s="10" t="s">
        <v>18</v>
      </c>
      <c r="P3" s="10" t="s">
        <v>13</v>
      </c>
      <c r="Q3" s="10" t="s">
        <v>18</v>
      </c>
      <c r="R3" s="10" t="s">
        <v>13</v>
      </c>
      <c r="S3" s="10" t="s">
        <v>18</v>
      </c>
      <c r="T3" s="10" t="s">
        <v>13</v>
      </c>
      <c r="U3" s="10" t="s">
        <v>18</v>
      </c>
      <c r="V3" s="10" t="s">
        <v>13</v>
      </c>
      <c r="W3" s="10" t="s">
        <v>18</v>
      </c>
      <c r="X3" s="10" t="s">
        <v>13</v>
      </c>
      <c r="Y3" s="10" t="s">
        <v>18</v>
      </c>
      <c r="Z3" s="10" t="s">
        <v>13</v>
      </c>
      <c r="AA3" s="10" t="s">
        <v>18</v>
      </c>
      <c r="AB3" s="10" t="s">
        <v>13</v>
      </c>
      <c r="AC3" s="10" t="s">
        <v>18</v>
      </c>
      <c r="AD3" s="10" t="s">
        <v>13</v>
      </c>
      <c r="AE3" s="10" t="s">
        <v>18</v>
      </c>
      <c r="AF3" s="141"/>
    </row>
    <row r="4" spans="1:32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2">
        <v>22</v>
      </c>
      <c r="X4" s="12">
        <v>23</v>
      </c>
      <c r="Y4" s="12">
        <v>24</v>
      </c>
      <c r="Z4" s="12">
        <v>25</v>
      </c>
      <c r="AA4" s="12">
        <v>26</v>
      </c>
      <c r="AB4" s="12">
        <v>27</v>
      </c>
      <c r="AC4" s="12">
        <v>28</v>
      </c>
      <c r="AD4" s="12">
        <v>29</v>
      </c>
      <c r="AE4" s="12">
        <v>30</v>
      </c>
      <c r="AF4" s="12">
        <v>31</v>
      </c>
    </row>
    <row r="5" spans="1:32" s="15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4"/>
      <c r="Y5" s="14"/>
      <c r="Z5" s="14"/>
      <c r="AA5" s="14"/>
      <c r="AB5" s="14"/>
      <c r="AC5" s="14"/>
      <c r="AD5" s="14"/>
      <c r="AE5" s="14"/>
      <c r="AF5" s="14"/>
    </row>
    <row r="6" spans="1:32" s="15" customFormat="1" ht="18.75">
      <c r="A6" s="42" t="s">
        <v>33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6" customFormat="1" ht="75" customHeight="1">
      <c r="A7" s="24" t="s">
        <v>34</v>
      </c>
      <c r="B7" s="28"/>
      <c r="C7" s="28"/>
      <c r="D7" s="28"/>
      <c r="E7" s="28"/>
      <c r="F7" s="28"/>
      <c r="G7" s="28"/>
      <c r="H7" s="37"/>
      <c r="I7" s="28"/>
      <c r="J7" s="37"/>
      <c r="K7" s="28"/>
      <c r="L7" s="37"/>
      <c r="M7" s="37"/>
      <c r="N7" s="37"/>
      <c r="O7" s="28"/>
      <c r="P7" s="37"/>
      <c r="Q7" s="28"/>
      <c r="R7" s="37"/>
      <c r="S7" s="28"/>
      <c r="T7" s="37"/>
      <c r="U7" s="28"/>
      <c r="V7" s="37"/>
      <c r="W7" s="28"/>
      <c r="X7" s="37"/>
      <c r="Y7" s="28"/>
      <c r="Z7" s="37"/>
      <c r="AA7" s="28"/>
      <c r="AB7" s="37"/>
      <c r="AC7" s="28"/>
      <c r="AD7" s="37"/>
      <c r="AE7" s="28"/>
      <c r="AF7" s="29"/>
    </row>
    <row r="8" spans="1:32" s="16" customFormat="1" ht="93.75">
      <c r="A8" s="25" t="s">
        <v>35</v>
      </c>
      <c r="B8" s="30"/>
      <c r="C8" s="31"/>
      <c r="D8" s="31"/>
      <c r="E8" s="32"/>
      <c r="F8" s="32"/>
      <c r="G8" s="32"/>
      <c r="H8" s="38"/>
      <c r="I8" s="32"/>
      <c r="J8" s="38"/>
      <c r="K8" s="32"/>
      <c r="L8" s="38"/>
      <c r="M8" s="38"/>
      <c r="N8" s="38"/>
      <c r="O8" s="32"/>
      <c r="P8" s="38"/>
      <c r="Q8" s="32"/>
      <c r="R8" s="38"/>
      <c r="S8" s="32"/>
      <c r="T8" s="38"/>
      <c r="U8" s="32"/>
      <c r="V8" s="38"/>
      <c r="W8" s="32"/>
      <c r="X8" s="38"/>
      <c r="Y8" s="32"/>
      <c r="Z8" s="38"/>
      <c r="AA8" s="32"/>
      <c r="AB8" s="38"/>
      <c r="AC8" s="32"/>
      <c r="AD8" s="38"/>
      <c r="AE8" s="32"/>
      <c r="AF8" s="33"/>
    </row>
    <row r="9" spans="1:32" s="16" customFormat="1" ht="18.75">
      <c r="A9" s="2" t="s">
        <v>22</v>
      </c>
      <c r="B9" s="34"/>
      <c r="C9" s="31"/>
      <c r="D9" s="31"/>
      <c r="E9" s="32"/>
      <c r="F9" s="32"/>
      <c r="G9" s="32"/>
      <c r="H9" s="38"/>
      <c r="I9" s="32"/>
      <c r="J9" s="38"/>
      <c r="K9" s="32"/>
      <c r="L9" s="38"/>
      <c r="M9" s="38"/>
      <c r="N9" s="38"/>
      <c r="O9" s="32"/>
      <c r="P9" s="38"/>
      <c r="Q9" s="32"/>
      <c r="R9" s="38"/>
      <c r="S9" s="32"/>
      <c r="T9" s="38"/>
      <c r="U9" s="32"/>
      <c r="V9" s="38"/>
      <c r="W9" s="32"/>
      <c r="X9" s="38"/>
      <c r="Y9" s="32"/>
      <c r="Z9" s="38"/>
      <c r="AA9" s="32"/>
      <c r="AB9" s="38"/>
      <c r="AC9" s="32"/>
      <c r="AD9" s="38"/>
      <c r="AE9" s="32"/>
      <c r="AF9" s="33"/>
    </row>
    <row r="10" spans="1:32" s="16" customFormat="1" ht="42.75" customHeight="1">
      <c r="A10" s="23" t="s">
        <v>36</v>
      </c>
      <c r="B10" s="34"/>
      <c r="C10" s="31"/>
      <c r="D10" s="31"/>
      <c r="E10" s="32"/>
      <c r="F10" s="32"/>
      <c r="G10" s="32"/>
      <c r="H10" s="38"/>
      <c r="I10" s="32"/>
      <c r="J10" s="38"/>
      <c r="K10" s="32"/>
      <c r="L10" s="38"/>
      <c r="M10" s="38"/>
      <c r="N10" s="38"/>
      <c r="O10" s="32"/>
      <c r="P10" s="38"/>
      <c r="Q10" s="32"/>
      <c r="R10" s="38"/>
      <c r="S10" s="32"/>
      <c r="T10" s="38"/>
      <c r="U10" s="32"/>
      <c r="V10" s="38"/>
      <c r="W10" s="32"/>
      <c r="X10" s="38"/>
      <c r="Y10" s="32"/>
      <c r="Z10" s="38"/>
      <c r="AA10" s="32"/>
      <c r="AB10" s="38"/>
      <c r="AC10" s="32"/>
      <c r="AD10" s="38"/>
      <c r="AE10" s="32"/>
      <c r="AF10" s="33"/>
    </row>
    <row r="11" spans="1:32" s="49" customFormat="1" ht="56.25" customHeight="1">
      <c r="A11" s="45" t="s">
        <v>30</v>
      </c>
      <c r="B11" s="46">
        <f>B12+B13+B14+B15</f>
        <v>3045.2000000000003</v>
      </c>
      <c r="C11" s="47">
        <f>C12+C13+C14+C15</f>
        <v>1396.71</v>
      </c>
      <c r="D11" s="47">
        <v>1396.71</v>
      </c>
      <c r="E11" s="47">
        <f>E12+E13+E14+E15</f>
        <v>564.6</v>
      </c>
      <c r="F11" s="47">
        <v>18.54</v>
      </c>
      <c r="G11" s="48">
        <v>40.42</v>
      </c>
      <c r="H11" s="48">
        <v>0</v>
      </c>
      <c r="I11" s="47">
        <v>0</v>
      </c>
      <c r="J11" s="48">
        <f>J12+J13</f>
        <v>287.009</v>
      </c>
      <c r="K11" s="47">
        <f aca="true" t="shared" si="0" ref="K11:AE11">K12+K13</f>
        <v>267.62</v>
      </c>
      <c r="L11" s="48">
        <f t="shared" si="0"/>
        <v>1109.7</v>
      </c>
      <c r="M11" s="48">
        <f t="shared" si="0"/>
        <v>296.98</v>
      </c>
      <c r="N11" s="48">
        <f t="shared" si="0"/>
        <v>219.684</v>
      </c>
      <c r="O11" s="47">
        <f t="shared" si="0"/>
        <v>0</v>
      </c>
      <c r="P11" s="48">
        <f t="shared" si="0"/>
        <v>139.669</v>
      </c>
      <c r="Q11" s="47">
        <f t="shared" si="0"/>
        <v>0</v>
      </c>
      <c r="R11" s="48">
        <f t="shared" si="0"/>
        <v>31.647</v>
      </c>
      <c r="S11" s="47">
        <f t="shared" si="0"/>
        <v>0</v>
      </c>
      <c r="T11" s="48">
        <f t="shared" si="0"/>
        <v>341.002</v>
      </c>
      <c r="U11" s="47">
        <f t="shared" si="0"/>
        <v>0</v>
      </c>
      <c r="V11" s="48">
        <f t="shared" si="0"/>
        <v>27.799</v>
      </c>
      <c r="W11" s="47">
        <f t="shared" si="0"/>
        <v>0</v>
      </c>
      <c r="X11" s="48">
        <f t="shared" si="0"/>
        <v>146.386</v>
      </c>
      <c r="Y11" s="47">
        <f t="shared" si="0"/>
        <v>0</v>
      </c>
      <c r="Z11" s="48">
        <f t="shared" si="0"/>
        <v>446.114</v>
      </c>
      <c r="AA11" s="47">
        <f t="shared" si="0"/>
        <v>0</v>
      </c>
      <c r="AB11" s="48">
        <f t="shared" si="0"/>
        <v>124.094</v>
      </c>
      <c r="AC11" s="47">
        <f t="shared" si="0"/>
        <v>0</v>
      </c>
      <c r="AD11" s="48">
        <f t="shared" si="0"/>
        <v>172.096</v>
      </c>
      <c r="AE11" s="47">
        <f t="shared" si="0"/>
        <v>0</v>
      </c>
      <c r="AF11" s="142" t="s">
        <v>51</v>
      </c>
    </row>
    <row r="12" spans="1:32" s="16" customFormat="1" ht="54.75" customHeight="1">
      <c r="A12" s="2" t="s">
        <v>24</v>
      </c>
      <c r="B12" s="26">
        <v>0</v>
      </c>
      <c r="C12" s="31">
        <v>0</v>
      </c>
      <c r="D12" s="31">
        <v>0</v>
      </c>
      <c r="E12" s="32">
        <f>K12+M12+O12+Q12+S12+U12+W12+Y12+AA12+AC12+AE12</f>
        <v>0</v>
      </c>
      <c r="F12" s="32"/>
      <c r="G12" s="38"/>
      <c r="H12" s="39">
        <v>0</v>
      </c>
      <c r="I12" s="32"/>
      <c r="J12" s="39">
        <v>0</v>
      </c>
      <c r="K12" s="31">
        <v>0</v>
      </c>
      <c r="L12" s="39">
        <v>0</v>
      </c>
      <c r="M12" s="39"/>
      <c r="N12" s="39">
        <v>0</v>
      </c>
      <c r="O12" s="31"/>
      <c r="P12" s="39">
        <v>0</v>
      </c>
      <c r="Q12" s="31"/>
      <c r="R12" s="39">
        <v>0</v>
      </c>
      <c r="S12" s="31"/>
      <c r="T12" s="39">
        <v>0</v>
      </c>
      <c r="U12" s="31"/>
      <c r="V12" s="39">
        <v>0</v>
      </c>
      <c r="W12" s="31"/>
      <c r="X12" s="39">
        <v>0</v>
      </c>
      <c r="Y12" s="31"/>
      <c r="Z12" s="39">
        <v>0</v>
      </c>
      <c r="AA12" s="31"/>
      <c r="AB12" s="39">
        <v>0</v>
      </c>
      <c r="AC12" s="31"/>
      <c r="AD12" s="39">
        <v>0</v>
      </c>
      <c r="AE12" s="32"/>
      <c r="AF12" s="143"/>
    </row>
    <row r="13" spans="1:32" s="16" customFormat="1" ht="58.5" customHeight="1">
      <c r="A13" s="2" t="s">
        <v>25</v>
      </c>
      <c r="B13" s="50">
        <f>J13+L13+N13+P13+R13+T13+V13+X13+Z13+AB13+AD13</f>
        <v>3045.2000000000003</v>
      </c>
      <c r="C13" s="31">
        <v>1396.71</v>
      </c>
      <c r="D13" s="31">
        <v>1396.71</v>
      </c>
      <c r="E13" s="32">
        <v>564.6</v>
      </c>
      <c r="F13" s="31">
        <v>18.54</v>
      </c>
      <c r="G13" s="39">
        <v>40.42</v>
      </c>
      <c r="H13" s="39">
        <v>0</v>
      </c>
      <c r="I13" s="32"/>
      <c r="J13" s="39">
        <v>287.009</v>
      </c>
      <c r="K13" s="31">
        <v>267.62</v>
      </c>
      <c r="L13" s="39">
        <v>1109.7</v>
      </c>
      <c r="M13" s="39">
        <v>296.98</v>
      </c>
      <c r="N13" s="39">
        <v>219.684</v>
      </c>
      <c r="O13" s="31"/>
      <c r="P13" s="39">
        <v>139.669</v>
      </c>
      <c r="Q13" s="31"/>
      <c r="R13" s="39">
        <v>31.647</v>
      </c>
      <c r="S13" s="31"/>
      <c r="T13" s="39">
        <v>341.002</v>
      </c>
      <c r="U13" s="31"/>
      <c r="V13" s="39">
        <v>27.799</v>
      </c>
      <c r="W13" s="31"/>
      <c r="X13" s="39">
        <v>146.386</v>
      </c>
      <c r="Y13" s="31"/>
      <c r="Z13" s="39">
        <v>446.114</v>
      </c>
      <c r="AA13" s="31"/>
      <c r="AB13" s="39">
        <v>124.094</v>
      </c>
      <c r="AC13" s="31"/>
      <c r="AD13" s="39">
        <v>172.096</v>
      </c>
      <c r="AE13" s="32"/>
      <c r="AF13" s="144"/>
    </row>
    <row r="14" spans="1:32" s="16" customFormat="1" ht="18.75">
      <c r="A14" s="2" t="s">
        <v>26</v>
      </c>
      <c r="B14" s="34"/>
      <c r="C14" s="31"/>
      <c r="D14" s="31"/>
      <c r="E14" s="32"/>
      <c r="F14" s="32"/>
      <c r="G14" s="32"/>
      <c r="H14" s="38"/>
      <c r="I14" s="32"/>
      <c r="J14" s="39"/>
      <c r="K14" s="31"/>
      <c r="L14" s="39"/>
      <c r="M14" s="39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2"/>
      <c r="AF14" s="33"/>
    </row>
    <row r="15" spans="1:32" s="16" customFormat="1" ht="18.75">
      <c r="A15" s="2" t="s">
        <v>27</v>
      </c>
      <c r="B15" s="34"/>
      <c r="C15" s="31"/>
      <c r="D15" s="31"/>
      <c r="E15" s="32"/>
      <c r="F15" s="32"/>
      <c r="G15" s="32"/>
      <c r="H15" s="38"/>
      <c r="I15" s="32"/>
      <c r="J15" s="38"/>
      <c r="K15" s="32"/>
      <c r="L15" s="38"/>
      <c r="M15" s="38"/>
      <c r="N15" s="38"/>
      <c r="O15" s="32"/>
      <c r="P15" s="38"/>
      <c r="Q15" s="32"/>
      <c r="R15" s="38"/>
      <c r="S15" s="32"/>
      <c r="T15" s="38"/>
      <c r="U15" s="32"/>
      <c r="V15" s="38"/>
      <c r="W15" s="32"/>
      <c r="X15" s="38"/>
      <c r="Y15" s="32"/>
      <c r="Z15" s="38"/>
      <c r="AA15" s="32"/>
      <c r="AB15" s="38"/>
      <c r="AC15" s="32"/>
      <c r="AD15" s="38"/>
      <c r="AE15" s="32"/>
      <c r="AF15" s="33"/>
    </row>
    <row r="16" spans="1:32" s="16" customFormat="1" ht="88.5" customHeight="1">
      <c r="A16" s="22" t="s">
        <v>48</v>
      </c>
      <c r="B16" s="35"/>
      <c r="C16" s="31"/>
      <c r="D16" s="31"/>
      <c r="E16" s="32"/>
      <c r="F16" s="32"/>
      <c r="G16" s="32"/>
      <c r="H16" s="38"/>
      <c r="I16" s="32"/>
      <c r="J16" s="38"/>
      <c r="K16" s="32"/>
      <c r="L16" s="38"/>
      <c r="M16" s="38"/>
      <c r="N16" s="38"/>
      <c r="O16" s="32"/>
      <c r="P16" s="38"/>
      <c r="Q16" s="32"/>
      <c r="R16" s="38"/>
      <c r="S16" s="32"/>
      <c r="T16" s="38"/>
      <c r="U16" s="32"/>
      <c r="V16" s="38"/>
      <c r="W16" s="32"/>
      <c r="X16" s="38"/>
      <c r="Y16" s="32"/>
      <c r="Z16" s="38"/>
      <c r="AA16" s="32"/>
      <c r="AB16" s="38"/>
      <c r="AC16" s="32"/>
      <c r="AD16" s="38"/>
      <c r="AE16" s="32"/>
      <c r="AF16" s="142" t="s">
        <v>50</v>
      </c>
    </row>
    <row r="17" spans="1:32" s="16" customFormat="1" ht="18.75">
      <c r="A17" s="3" t="s">
        <v>30</v>
      </c>
      <c r="B17" s="40">
        <f>B18+B19</f>
        <v>180931.108</v>
      </c>
      <c r="C17" s="32">
        <v>37308.59</v>
      </c>
      <c r="D17" s="32">
        <v>37308.59</v>
      </c>
      <c r="E17" s="32">
        <v>34105.86</v>
      </c>
      <c r="F17" s="32">
        <v>19</v>
      </c>
      <c r="G17" s="38">
        <v>91</v>
      </c>
      <c r="H17" s="38">
        <f>H19</f>
        <v>7282.588</v>
      </c>
      <c r="I17" s="32">
        <v>5385.6</v>
      </c>
      <c r="J17" s="38">
        <f>J18+J19</f>
        <v>15698.08</v>
      </c>
      <c r="K17" s="32">
        <f>K18+K19</f>
        <v>15698.81</v>
      </c>
      <c r="L17" s="38">
        <f aca="true" t="shared" si="1" ref="L17:AE17">L18+L19</f>
        <v>14327.93</v>
      </c>
      <c r="M17" s="38">
        <f t="shared" si="1"/>
        <v>13021.45</v>
      </c>
      <c r="N17" s="38">
        <f t="shared" si="1"/>
        <v>14218.094</v>
      </c>
      <c r="O17" s="32">
        <f t="shared" si="1"/>
        <v>0</v>
      </c>
      <c r="P17" s="38">
        <f t="shared" si="1"/>
        <v>21028.6</v>
      </c>
      <c r="Q17" s="32">
        <f t="shared" si="1"/>
        <v>0</v>
      </c>
      <c r="R17" s="38">
        <f t="shared" si="1"/>
        <v>17336.412</v>
      </c>
      <c r="S17" s="32">
        <f t="shared" si="1"/>
        <v>0</v>
      </c>
      <c r="T17" s="38">
        <f t="shared" si="1"/>
        <v>15461.13</v>
      </c>
      <c r="U17" s="32">
        <f t="shared" si="1"/>
        <v>0</v>
      </c>
      <c r="V17" s="38">
        <f t="shared" si="1"/>
        <v>8808.883</v>
      </c>
      <c r="W17" s="32">
        <f t="shared" si="1"/>
        <v>0</v>
      </c>
      <c r="X17" s="38">
        <f t="shared" si="1"/>
        <v>13486.368</v>
      </c>
      <c r="Y17" s="32">
        <f t="shared" si="1"/>
        <v>0</v>
      </c>
      <c r="Z17" s="38">
        <f t="shared" si="1"/>
        <v>15373.67</v>
      </c>
      <c r="AA17" s="32">
        <f>AA18+AA19</f>
        <v>0</v>
      </c>
      <c r="AB17" s="38">
        <f t="shared" si="1"/>
        <v>12938.093</v>
      </c>
      <c r="AC17" s="32">
        <f t="shared" si="1"/>
        <v>0</v>
      </c>
      <c r="AD17" s="38">
        <f t="shared" si="1"/>
        <v>24971.26</v>
      </c>
      <c r="AE17" s="32">
        <f t="shared" si="1"/>
        <v>0</v>
      </c>
      <c r="AF17" s="143"/>
    </row>
    <row r="18" spans="1:32" s="16" customFormat="1" ht="18.75" customHeight="1">
      <c r="A18" s="2" t="s">
        <v>24</v>
      </c>
      <c r="B18" s="26">
        <v>0</v>
      </c>
      <c r="C18" s="31">
        <v>0</v>
      </c>
      <c r="D18" s="31">
        <v>0</v>
      </c>
      <c r="E18" s="31">
        <f>K18+M18+O18+Q18+S18+U18+W18+Y18+AA18+AC18+AE18</f>
        <v>0</v>
      </c>
      <c r="F18" s="31">
        <v>0</v>
      </c>
      <c r="G18" s="39">
        <v>0</v>
      </c>
      <c r="H18" s="39">
        <v>0</v>
      </c>
      <c r="I18" s="31">
        <v>0</v>
      </c>
      <c r="J18" s="39">
        <v>0</v>
      </c>
      <c r="K18" s="31">
        <v>0</v>
      </c>
      <c r="L18" s="39">
        <v>0</v>
      </c>
      <c r="M18" s="39">
        <v>0</v>
      </c>
      <c r="N18" s="39">
        <v>0</v>
      </c>
      <c r="O18" s="31"/>
      <c r="P18" s="39">
        <v>0</v>
      </c>
      <c r="Q18" s="31"/>
      <c r="R18" s="39">
        <v>0</v>
      </c>
      <c r="S18" s="31"/>
      <c r="T18" s="39">
        <v>0</v>
      </c>
      <c r="U18" s="31"/>
      <c r="V18" s="39">
        <v>0</v>
      </c>
      <c r="W18" s="31"/>
      <c r="X18" s="39">
        <v>0</v>
      </c>
      <c r="Y18" s="31"/>
      <c r="Z18" s="39">
        <v>0</v>
      </c>
      <c r="AA18" s="31"/>
      <c r="AB18" s="39">
        <v>0</v>
      </c>
      <c r="AC18" s="31"/>
      <c r="AD18" s="39">
        <v>0</v>
      </c>
      <c r="AE18" s="32"/>
      <c r="AF18" s="143"/>
    </row>
    <row r="19" spans="1:32" s="16" customFormat="1" ht="18.75" customHeight="1">
      <c r="A19" s="2" t="s">
        <v>25</v>
      </c>
      <c r="B19" s="50">
        <f>H19+J19+L19+N19+P19+R19+T19+V19+X19+Z19+AB19+AD19</f>
        <v>180931.108</v>
      </c>
      <c r="C19" s="31">
        <f>H19+J19+L19</f>
        <v>37308.598</v>
      </c>
      <c r="D19" s="31">
        <v>37308.59</v>
      </c>
      <c r="E19" s="31">
        <f>I19+K19+M19</f>
        <v>34105.86</v>
      </c>
      <c r="F19" s="31">
        <v>19</v>
      </c>
      <c r="G19" s="39">
        <v>91</v>
      </c>
      <c r="H19" s="39">
        <v>7282.588</v>
      </c>
      <c r="I19" s="31">
        <v>5385.6</v>
      </c>
      <c r="J19" s="39">
        <v>15698.08</v>
      </c>
      <c r="K19" s="31">
        <v>15698.81</v>
      </c>
      <c r="L19" s="39">
        <v>14327.93</v>
      </c>
      <c r="M19" s="39">
        <v>13021.45</v>
      </c>
      <c r="N19" s="39">
        <v>14218.094</v>
      </c>
      <c r="O19" s="31"/>
      <c r="P19" s="39">
        <v>21028.6</v>
      </c>
      <c r="Q19" s="31"/>
      <c r="R19" s="39">
        <v>17336.412</v>
      </c>
      <c r="S19" s="31"/>
      <c r="T19" s="39">
        <v>15461.13</v>
      </c>
      <c r="U19" s="31"/>
      <c r="V19" s="39">
        <v>8808.883</v>
      </c>
      <c r="W19" s="31"/>
      <c r="X19" s="39">
        <v>13486.368</v>
      </c>
      <c r="Y19" s="31"/>
      <c r="Z19" s="39">
        <v>15373.67</v>
      </c>
      <c r="AA19" s="31"/>
      <c r="AB19" s="39">
        <v>12938.093</v>
      </c>
      <c r="AC19" s="31"/>
      <c r="AD19" s="39">
        <v>24971.26</v>
      </c>
      <c r="AE19" s="32"/>
      <c r="AF19" s="144"/>
    </row>
    <row r="20" spans="1:32" s="16" customFormat="1" ht="20.25" customHeight="1">
      <c r="A20" s="2" t="s">
        <v>26</v>
      </c>
      <c r="B20" s="34"/>
      <c r="C20" s="31"/>
      <c r="D20" s="31"/>
      <c r="E20" s="32"/>
      <c r="F20" s="32"/>
      <c r="G20" s="32"/>
      <c r="H20" s="38"/>
      <c r="I20" s="32"/>
      <c r="J20" s="38"/>
      <c r="K20" s="32"/>
      <c r="L20" s="38"/>
      <c r="M20" s="38"/>
      <c r="N20" s="38"/>
      <c r="O20" s="32"/>
      <c r="P20" s="38"/>
      <c r="Q20" s="32"/>
      <c r="R20" s="38"/>
      <c r="S20" s="32"/>
      <c r="T20" s="38"/>
      <c r="U20" s="32"/>
      <c r="V20" s="38"/>
      <c r="W20" s="32"/>
      <c r="X20" s="38"/>
      <c r="Y20" s="32"/>
      <c r="Z20" s="38"/>
      <c r="AA20" s="32"/>
      <c r="AB20" s="38"/>
      <c r="AC20" s="32"/>
      <c r="AD20" s="38"/>
      <c r="AE20" s="32"/>
      <c r="AF20" s="33"/>
    </row>
    <row r="21" spans="1:32" s="16" customFormat="1" ht="20.25" customHeight="1">
      <c r="A21" s="2" t="s">
        <v>27</v>
      </c>
      <c r="B21" s="34"/>
      <c r="C21" s="31"/>
      <c r="D21" s="31"/>
      <c r="E21" s="32"/>
      <c r="F21" s="32"/>
      <c r="G21" s="32"/>
      <c r="H21" s="38"/>
      <c r="I21" s="32"/>
      <c r="J21" s="38"/>
      <c r="K21" s="32"/>
      <c r="L21" s="38"/>
      <c r="M21" s="38"/>
      <c r="N21" s="38"/>
      <c r="O21" s="32"/>
      <c r="P21" s="38"/>
      <c r="Q21" s="32"/>
      <c r="R21" s="38"/>
      <c r="S21" s="32"/>
      <c r="T21" s="38"/>
      <c r="U21" s="32"/>
      <c r="V21" s="38"/>
      <c r="W21" s="32"/>
      <c r="X21" s="38"/>
      <c r="Y21" s="32"/>
      <c r="Z21" s="38"/>
      <c r="AA21" s="32"/>
      <c r="AB21" s="38"/>
      <c r="AC21" s="32"/>
      <c r="AD21" s="38"/>
      <c r="AE21" s="32"/>
      <c r="AF21" s="33"/>
    </row>
    <row r="22" spans="1:32" s="16" customFormat="1" ht="200.25" customHeight="1">
      <c r="A22" s="21" t="s">
        <v>37</v>
      </c>
      <c r="B22" s="30"/>
      <c r="C22" s="32"/>
      <c r="D22" s="32"/>
      <c r="E22" s="32"/>
      <c r="F22" s="32"/>
      <c r="G22" s="32"/>
      <c r="H22" s="38"/>
      <c r="I22" s="32"/>
      <c r="J22" s="38"/>
      <c r="K22" s="32"/>
      <c r="L22" s="38"/>
      <c r="M22" s="38"/>
      <c r="N22" s="38"/>
      <c r="O22" s="32"/>
      <c r="P22" s="38"/>
      <c r="Q22" s="32"/>
      <c r="R22" s="38"/>
      <c r="S22" s="32"/>
      <c r="T22" s="38"/>
      <c r="U22" s="32"/>
      <c r="V22" s="38"/>
      <c r="W22" s="32"/>
      <c r="X22" s="38"/>
      <c r="Y22" s="32"/>
      <c r="Z22" s="38"/>
      <c r="AA22" s="32"/>
      <c r="AB22" s="38"/>
      <c r="AC22" s="32"/>
      <c r="AD22" s="38"/>
      <c r="AE22" s="32"/>
      <c r="AF22" s="33"/>
    </row>
    <row r="23" spans="1:32" s="16" customFormat="1" ht="18.75">
      <c r="A23" s="2" t="s">
        <v>22</v>
      </c>
      <c r="B23" s="34"/>
      <c r="C23" s="31"/>
      <c r="D23" s="31"/>
      <c r="E23" s="32"/>
      <c r="F23" s="32"/>
      <c r="G23" s="32"/>
      <c r="H23" s="38"/>
      <c r="I23" s="32"/>
      <c r="J23" s="38"/>
      <c r="K23" s="32"/>
      <c r="L23" s="38"/>
      <c r="M23" s="38"/>
      <c r="N23" s="38"/>
      <c r="O23" s="32"/>
      <c r="P23" s="38"/>
      <c r="Q23" s="32"/>
      <c r="R23" s="38"/>
      <c r="S23" s="32"/>
      <c r="T23" s="38"/>
      <c r="U23" s="32"/>
      <c r="V23" s="38"/>
      <c r="W23" s="32"/>
      <c r="X23" s="38"/>
      <c r="Y23" s="32"/>
      <c r="Z23" s="38"/>
      <c r="AA23" s="32"/>
      <c r="AB23" s="38"/>
      <c r="AC23" s="32"/>
      <c r="AD23" s="38"/>
      <c r="AE23" s="32"/>
      <c r="AF23" s="33"/>
    </row>
    <row r="24" spans="1:32" s="16" customFormat="1" ht="102.75" customHeight="1">
      <c r="A24" s="23" t="s">
        <v>38</v>
      </c>
      <c r="B24" s="34"/>
      <c r="C24" s="32"/>
      <c r="D24" s="32"/>
      <c r="E24" s="32"/>
      <c r="F24" s="32"/>
      <c r="G24" s="32"/>
      <c r="H24" s="38"/>
      <c r="I24" s="32"/>
      <c r="J24" s="38"/>
      <c r="K24" s="32"/>
      <c r="L24" s="38"/>
      <c r="M24" s="38"/>
      <c r="N24" s="38"/>
      <c r="O24" s="32"/>
      <c r="P24" s="38"/>
      <c r="Q24" s="32"/>
      <c r="R24" s="38"/>
      <c r="S24" s="32"/>
      <c r="T24" s="38"/>
      <c r="U24" s="32"/>
      <c r="V24" s="38"/>
      <c r="W24" s="32"/>
      <c r="X24" s="38"/>
      <c r="Y24" s="32"/>
      <c r="Z24" s="38"/>
      <c r="AA24" s="32"/>
      <c r="AB24" s="38"/>
      <c r="AC24" s="32"/>
      <c r="AD24" s="38"/>
      <c r="AE24" s="32"/>
      <c r="AF24" s="138" t="s">
        <v>52</v>
      </c>
    </row>
    <row r="25" spans="1:32" s="43" customFormat="1" ht="27.75" customHeight="1">
      <c r="A25" s="3" t="s">
        <v>30</v>
      </c>
      <c r="B25" s="40">
        <f>B27</f>
        <v>3669.203</v>
      </c>
      <c r="C25" s="28">
        <v>2748.93</v>
      </c>
      <c r="D25" s="28">
        <v>2748.93</v>
      </c>
      <c r="E25" s="28">
        <v>1878.95</v>
      </c>
      <c r="F25" s="28">
        <v>51.21</v>
      </c>
      <c r="G25" s="37">
        <v>68.35</v>
      </c>
      <c r="H25" s="37">
        <f>H26+H27</f>
        <v>1706.125</v>
      </c>
      <c r="I25" s="28">
        <f aca="true" t="shared" si="2" ref="I25:AE25">I26+I27</f>
        <v>179</v>
      </c>
      <c r="J25" s="37">
        <f t="shared" si="2"/>
        <v>533.8</v>
      </c>
      <c r="K25" s="28">
        <f t="shared" si="2"/>
        <v>1050.94</v>
      </c>
      <c r="L25" s="37">
        <f t="shared" si="2"/>
        <v>509</v>
      </c>
      <c r="M25" s="37">
        <f t="shared" si="2"/>
        <v>649.01</v>
      </c>
      <c r="N25" s="37">
        <f t="shared" si="2"/>
        <v>713.975</v>
      </c>
      <c r="O25" s="28">
        <f t="shared" si="2"/>
        <v>0</v>
      </c>
      <c r="P25" s="37">
        <f t="shared" si="2"/>
        <v>54.4</v>
      </c>
      <c r="Q25" s="28">
        <f t="shared" si="2"/>
        <v>0</v>
      </c>
      <c r="R25" s="37">
        <f t="shared" si="2"/>
        <v>0</v>
      </c>
      <c r="S25" s="28">
        <f t="shared" si="2"/>
        <v>0</v>
      </c>
      <c r="T25" s="37">
        <f t="shared" si="2"/>
        <v>29</v>
      </c>
      <c r="U25" s="28">
        <f t="shared" si="2"/>
        <v>0</v>
      </c>
      <c r="V25" s="37">
        <f t="shared" si="2"/>
        <v>0</v>
      </c>
      <c r="W25" s="28">
        <f t="shared" si="2"/>
        <v>0</v>
      </c>
      <c r="X25" s="37">
        <f t="shared" si="2"/>
        <v>76</v>
      </c>
      <c r="Y25" s="28">
        <f t="shared" si="2"/>
        <v>0</v>
      </c>
      <c r="Z25" s="37">
        <f t="shared" si="2"/>
        <v>23.6</v>
      </c>
      <c r="AA25" s="28">
        <f t="shared" si="2"/>
        <v>0</v>
      </c>
      <c r="AB25" s="37">
        <f t="shared" si="2"/>
        <v>23.263</v>
      </c>
      <c r="AC25" s="28">
        <f t="shared" si="2"/>
        <v>0</v>
      </c>
      <c r="AD25" s="37">
        <f t="shared" si="2"/>
        <v>0.04</v>
      </c>
      <c r="AE25" s="28">
        <f t="shared" si="2"/>
        <v>0</v>
      </c>
      <c r="AF25" s="139"/>
    </row>
    <row r="26" spans="1:32" s="16" customFormat="1" ht="18.75">
      <c r="A26" s="2" t="s">
        <v>24</v>
      </c>
      <c r="B26" s="26">
        <v>0</v>
      </c>
      <c r="C26" s="31">
        <v>0</v>
      </c>
      <c r="D26" s="31">
        <v>0</v>
      </c>
      <c r="E26" s="31">
        <f>K26+M26+O26+Q26+S26+U26+W26+Y26+AA26+AC26+AE26</f>
        <v>0</v>
      </c>
      <c r="F26" s="31">
        <v>0</v>
      </c>
      <c r="G26" s="39">
        <v>0</v>
      </c>
      <c r="H26" s="39">
        <v>0</v>
      </c>
      <c r="I26" s="31">
        <v>0</v>
      </c>
      <c r="J26" s="39">
        <v>0</v>
      </c>
      <c r="K26" s="31">
        <v>0</v>
      </c>
      <c r="L26" s="39">
        <v>0</v>
      </c>
      <c r="M26" s="39">
        <v>0</v>
      </c>
      <c r="N26" s="38"/>
      <c r="O26" s="32"/>
      <c r="P26" s="38"/>
      <c r="Q26" s="32"/>
      <c r="R26" s="38"/>
      <c r="S26" s="32"/>
      <c r="T26" s="38"/>
      <c r="U26" s="32"/>
      <c r="V26" s="38"/>
      <c r="W26" s="32"/>
      <c r="X26" s="38"/>
      <c r="Y26" s="32"/>
      <c r="Z26" s="38"/>
      <c r="AA26" s="32"/>
      <c r="AB26" s="38"/>
      <c r="AC26" s="32"/>
      <c r="AD26" s="38"/>
      <c r="AE26" s="32"/>
      <c r="AF26" s="139"/>
    </row>
    <row r="27" spans="1:32" s="16" customFormat="1" ht="18.75">
      <c r="A27" s="2" t="s">
        <v>25</v>
      </c>
      <c r="B27" s="50">
        <f>H27+J27+L27+N27+P27+T27+X27+Z27+AB27+AD27</f>
        <v>3669.203</v>
      </c>
      <c r="C27" s="31">
        <f>H27+J27+L27</f>
        <v>2748.925</v>
      </c>
      <c r="D27" s="31">
        <v>2748.93</v>
      </c>
      <c r="E27" s="31">
        <v>1878.95</v>
      </c>
      <c r="F27" s="31">
        <v>51.21</v>
      </c>
      <c r="G27" s="51">
        <v>68.35</v>
      </c>
      <c r="H27" s="39">
        <v>1706.125</v>
      </c>
      <c r="I27" s="31">
        <v>179</v>
      </c>
      <c r="J27" s="39">
        <v>533.8</v>
      </c>
      <c r="K27" s="31">
        <v>1050.94</v>
      </c>
      <c r="L27" s="39">
        <v>509</v>
      </c>
      <c r="M27" s="39">
        <v>649.01</v>
      </c>
      <c r="N27" s="39">
        <v>713.975</v>
      </c>
      <c r="O27" s="31"/>
      <c r="P27" s="39">
        <v>54.4</v>
      </c>
      <c r="Q27" s="31"/>
      <c r="R27" s="39"/>
      <c r="S27" s="31"/>
      <c r="T27" s="39">
        <v>29</v>
      </c>
      <c r="U27" s="31"/>
      <c r="V27" s="39"/>
      <c r="W27" s="31"/>
      <c r="X27" s="39">
        <v>76</v>
      </c>
      <c r="Y27" s="31"/>
      <c r="Z27" s="39">
        <v>23.6</v>
      </c>
      <c r="AA27" s="31"/>
      <c r="AB27" s="39">
        <v>23.263</v>
      </c>
      <c r="AC27" s="31"/>
      <c r="AD27" s="39">
        <v>0.04</v>
      </c>
      <c r="AE27" s="32"/>
      <c r="AF27" s="140"/>
    </row>
    <row r="28" spans="1:32" s="16" customFormat="1" ht="18.75">
      <c r="A28" s="2" t="s">
        <v>26</v>
      </c>
      <c r="B28" s="34"/>
      <c r="C28" s="31"/>
      <c r="D28" s="31"/>
      <c r="E28" s="32"/>
      <c r="F28" s="32"/>
      <c r="G28" s="32"/>
      <c r="H28" s="38"/>
      <c r="I28" s="32"/>
      <c r="J28" s="38"/>
      <c r="K28" s="32"/>
      <c r="L28" s="38"/>
      <c r="M28" s="38"/>
      <c r="N28" s="38"/>
      <c r="O28" s="32"/>
      <c r="P28" s="38"/>
      <c r="Q28" s="32"/>
      <c r="R28" s="38"/>
      <c r="S28" s="32"/>
      <c r="T28" s="38"/>
      <c r="U28" s="32"/>
      <c r="V28" s="38"/>
      <c r="W28" s="32"/>
      <c r="X28" s="38"/>
      <c r="Y28" s="32"/>
      <c r="Z28" s="38"/>
      <c r="AA28" s="32"/>
      <c r="AB28" s="38"/>
      <c r="AC28" s="32"/>
      <c r="AD28" s="38"/>
      <c r="AE28" s="32"/>
      <c r="AF28" s="33"/>
    </row>
    <row r="29" spans="1:32" s="16" customFormat="1" ht="18.75">
      <c r="A29" s="2" t="s">
        <v>27</v>
      </c>
      <c r="B29" s="34"/>
      <c r="C29" s="31"/>
      <c r="D29" s="31"/>
      <c r="E29" s="32"/>
      <c r="F29" s="32"/>
      <c r="G29" s="32"/>
      <c r="H29" s="38"/>
      <c r="I29" s="32"/>
      <c r="J29" s="38"/>
      <c r="K29" s="32"/>
      <c r="L29" s="38"/>
      <c r="M29" s="38"/>
      <c r="N29" s="38"/>
      <c r="O29" s="32"/>
      <c r="P29" s="38"/>
      <c r="Q29" s="32"/>
      <c r="R29" s="38"/>
      <c r="S29" s="32"/>
      <c r="T29" s="38"/>
      <c r="U29" s="32"/>
      <c r="V29" s="38"/>
      <c r="W29" s="32"/>
      <c r="X29" s="38"/>
      <c r="Y29" s="32"/>
      <c r="Z29" s="38"/>
      <c r="AA29" s="32"/>
      <c r="AB29" s="38"/>
      <c r="AC29" s="32"/>
      <c r="AD29" s="38"/>
      <c r="AE29" s="32"/>
      <c r="AF29" s="33"/>
    </row>
    <row r="30" spans="1:32" s="16" customFormat="1" ht="75" customHeight="1">
      <c r="A30" s="24" t="s">
        <v>39</v>
      </c>
      <c r="B30" s="28"/>
      <c r="C30" s="28"/>
      <c r="D30" s="28"/>
      <c r="E30" s="32"/>
      <c r="F30" s="28"/>
      <c r="G30" s="28"/>
      <c r="H30" s="38"/>
      <c r="I30" s="28"/>
      <c r="J30" s="37"/>
      <c r="K30" s="28"/>
      <c r="L30" s="37"/>
      <c r="M30" s="37"/>
      <c r="N30" s="37"/>
      <c r="O30" s="28"/>
      <c r="P30" s="37"/>
      <c r="Q30" s="28"/>
      <c r="R30" s="37"/>
      <c r="S30" s="28"/>
      <c r="T30" s="37"/>
      <c r="U30" s="28"/>
      <c r="V30" s="37"/>
      <c r="W30" s="28"/>
      <c r="X30" s="37"/>
      <c r="Y30" s="28"/>
      <c r="Z30" s="37"/>
      <c r="AA30" s="28"/>
      <c r="AB30" s="37"/>
      <c r="AC30" s="28"/>
      <c r="AD30" s="37"/>
      <c r="AE30" s="28"/>
      <c r="AF30" s="29"/>
    </row>
    <row r="31" spans="1:32" s="16" customFormat="1" ht="133.5" customHeight="1">
      <c r="A31" s="25" t="s">
        <v>40</v>
      </c>
      <c r="B31" s="30"/>
      <c r="C31" s="31"/>
      <c r="D31" s="31"/>
      <c r="E31" s="32"/>
      <c r="F31" s="32"/>
      <c r="G31" s="32"/>
      <c r="H31" s="38"/>
      <c r="I31" s="32"/>
      <c r="J31" s="38"/>
      <c r="K31" s="32"/>
      <c r="L31" s="38"/>
      <c r="M31" s="38"/>
      <c r="N31" s="38"/>
      <c r="O31" s="32"/>
      <c r="P31" s="38"/>
      <c r="Q31" s="32"/>
      <c r="R31" s="38"/>
      <c r="S31" s="32"/>
      <c r="T31" s="38"/>
      <c r="U31" s="32"/>
      <c r="V31" s="38"/>
      <c r="W31" s="32"/>
      <c r="X31" s="38"/>
      <c r="Y31" s="32"/>
      <c r="Z31" s="38"/>
      <c r="AA31" s="32"/>
      <c r="AB31" s="38"/>
      <c r="AC31" s="32"/>
      <c r="AD31" s="38"/>
      <c r="AE31" s="32"/>
      <c r="AF31" s="33"/>
    </row>
    <row r="32" spans="1:32" s="16" customFormat="1" ht="114.75" customHeight="1">
      <c r="A32" s="23" t="s">
        <v>41</v>
      </c>
      <c r="B32" s="34"/>
      <c r="C32" s="32"/>
      <c r="D32" s="32"/>
      <c r="E32" s="32"/>
      <c r="F32" s="32"/>
      <c r="G32" s="32"/>
      <c r="H32" s="38"/>
      <c r="I32" s="32"/>
      <c r="J32" s="38"/>
      <c r="K32" s="32"/>
      <c r="L32" s="38"/>
      <c r="M32" s="38"/>
      <c r="N32" s="38"/>
      <c r="O32" s="32"/>
      <c r="P32" s="38"/>
      <c r="Q32" s="32"/>
      <c r="R32" s="38"/>
      <c r="S32" s="32"/>
      <c r="T32" s="38"/>
      <c r="U32" s="32"/>
      <c r="V32" s="38"/>
      <c r="W32" s="32"/>
      <c r="X32" s="38"/>
      <c r="Y32" s="32"/>
      <c r="Z32" s="38"/>
      <c r="AA32" s="32"/>
      <c r="AB32" s="38"/>
      <c r="AC32" s="32"/>
      <c r="AD32" s="38"/>
      <c r="AE32" s="32"/>
      <c r="AF32" s="142"/>
    </row>
    <row r="33" spans="1:32" s="16" customFormat="1" ht="18.75">
      <c r="A33" s="3" t="s">
        <v>30</v>
      </c>
      <c r="B33" s="27">
        <f>B35</f>
        <v>7579.000000000001</v>
      </c>
      <c r="C33" s="32">
        <v>2605.31</v>
      </c>
      <c r="D33" s="32">
        <v>2605.31</v>
      </c>
      <c r="E33" s="32">
        <v>2557.05</v>
      </c>
      <c r="F33" s="32">
        <v>34</v>
      </c>
      <c r="G33" s="32">
        <v>98</v>
      </c>
      <c r="H33" s="38">
        <f>H35</f>
        <v>1733.38</v>
      </c>
      <c r="I33" s="32">
        <f aca="true" t="shared" si="3" ref="I33:AE33">I34+I35</f>
        <v>1346</v>
      </c>
      <c r="J33" s="38">
        <v>557.97</v>
      </c>
      <c r="K33" s="32">
        <v>903.05</v>
      </c>
      <c r="L33" s="38">
        <f>L34+L35</f>
        <v>313.96</v>
      </c>
      <c r="M33" s="38">
        <f t="shared" si="3"/>
        <v>308</v>
      </c>
      <c r="N33" s="38">
        <f t="shared" si="3"/>
        <v>504.14</v>
      </c>
      <c r="O33" s="32">
        <f t="shared" si="3"/>
        <v>0</v>
      </c>
      <c r="P33" s="38">
        <f t="shared" si="3"/>
        <v>652.63</v>
      </c>
      <c r="Q33" s="32">
        <f t="shared" si="3"/>
        <v>0</v>
      </c>
      <c r="R33" s="38">
        <f t="shared" si="3"/>
        <v>723.19</v>
      </c>
      <c r="S33" s="32">
        <f t="shared" si="3"/>
        <v>0</v>
      </c>
      <c r="T33" s="38">
        <f t="shared" si="3"/>
        <v>649.81</v>
      </c>
      <c r="U33" s="32">
        <f t="shared" si="3"/>
        <v>0</v>
      </c>
      <c r="V33" s="38">
        <f t="shared" si="3"/>
        <v>425.14</v>
      </c>
      <c r="W33" s="32">
        <f t="shared" si="3"/>
        <v>0</v>
      </c>
      <c r="X33" s="38">
        <f t="shared" si="3"/>
        <v>502.13</v>
      </c>
      <c r="Y33" s="32">
        <f t="shared" si="3"/>
        <v>0</v>
      </c>
      <c r="Z33" s="38">
        <f t="shared" si="3"/>
        <v>585.94</v>
      </c>
      <c r="AA33" s="32">
        <f t="shared" si="3"/>
        <v>0</v>
      </c>
      <c r="AB33" s="38">
        <f t="shared" si="3"/>
        <v>263.31</v>
      </c>
      <c r="AC33" s="32">
        <f t="shared" si="3"/>
        <v>0</v>
      </c>
      <c r="AD33" s="38">
        <f t="shared" si="3"/>
        <v>667.4</v>
      </c>
      <c r="AE33" s="32">
        <f t="shared" si="3"/>
        <v>0</v>
      </c>
      <c r="AF33" s="143"/>
    </row>
    <row r="34" spans="1:32" s="16" customFormat="1" ht="18.75">
      <c r="A34" s="2" t="s">
        <v>24</v>
      </c>
      <c r="B34" s="26">
        <v>0</v>
      </c>
      <c r="C34" s="31">
        <v>0</v>
      </c>
      <c r="D34" s="31">
        <v>0</v>
      </c>
      <c r="E34" s="31">
        <f>K34+M34+O34+Q34+S34+U34+W34+Y34+AA34+AC34+AE34</f>
        <v>0</v>
      </c>
      <c r="F34" s="31">
        <v>0</v>
      </c>
      <c r="G34" s="31">
        <v>0</v>
      </c>
      <c r="H34" s="39">
        <v>0</v>
      </c>
      <c r="I34" s="31">
        <v>0</v>
      </c>
      <c r="J34" s="39">
        <v>0</v>
      </c>
      <c r="K34" s="31">
        <v>0</v>
      </c>
      <c r="L34" s="39">
        <v>0</v>
      </c>
      <c r="M34" s="39">
        <v>0</v>
      </c>
      <c r="N34" s="39">
        <v>0</v>
      </c>
      <c r="O34" s="32"/>
      <c r="P34" s="38"/>
      <c r="Q34" s="32"/>
      <c r="R34" s="38"/>
      <c r="S34" s="32"/>
      <c r="T34" s="38"/>
      <c r="U34" s="32"/>
      <c r="V34" s="38"/>
      <c r="W34" s="32"/>
      <c r="X34" s="38"/>
      <c r="Y34" s="32"/>
      <c r="Z34" s="38"/>
      <c r="AA34" s="32"/>
      <c r="AB34" s="38"/>
      <c r="AC34" s="32"/>
      <c r="AD34" s="38"/>
      <c r="AE34" s="32"/>
      <c r="AF34" s="143"/>
    </row>
    <row r="35" spans="1:32" s="16" customFormat="1" ht="18.75">
      <c r="A35" s="2" t="s">
        <v>25</v>
      </c>
      <c r="B35" s="26">
        <f>H35+J35+L35+N35+P35+R35+T35+V35+X35+Z35+AB35+AD35</f>
        <v>7579.000000000001</v>
      </c>
      <c r="C35" s="31">
        <f>H35+J35+L35</f>
        <v>2605.3100000000004</v>
      </c>
      <c r="D35" s="31">
        <v>2605.31</v>
      </c>
      <c r="E35" s="31">
        <f>I35+K35+M35</f>
        <v>2557.05</v>
      </c>
      <c r="F35" s="31">
        <v>34</v>
      </c>
      <c r="G35" s="31">
        <v>98</v>
      </c>
      <c r="H35" s="39">
        <v>1733.38</v>
      </c>
      <c r="I35" s="31">
        <v>1346</v>
      </c>
      <c r="J35" s="39">
        <v>557.97</v>
      </c>
      <c r="K35" s="31">
        <v>903.05</v>
      </c>
      <c r="L35" s="39">
        <v>313.96</v>
      </c>
      <c r="M35" s="39">
        <v>308</v>
      </c>
      <c r="N35" s="39">
        <v>504.14</v>
      </c>
      <c r="O35" s="31"/>
      <c r="P35" s="39">
        <v>652.63</v>
      </c>
      <c r="Q35" s="31"/>
      <c r="R35" s="39">
        <v>723.19</v>
      </c>
      <c r="S35" s="31"/>
      <c r="T35" s="39">
        <v>649.81</v>
      </c>
      <c r="U35" s="31"/>
      <c r="V35" s="39">
        <v>425.14</v>
      </c>
      <c r="W35" s="31"/>
      <c r="X35" s="39">
        <v>502.13</v>
      </c>
      <c r="Y35" s="31"/>
      <c r="Z35" s="39">
        <v>585.94</v>
      </c>
      <c r="AA35" s="31"/>
      <c r="AB35" s="39">
        <v>263.31</v>
      </c>
      <c r="AC35" s="31"/>
      <c r="AD35" s="39">
        <v>667.4</v>
      </c>
      <c r="AE35" s="32"/>
      <c r="AF35" s="144"/>
    </row>
    <row r="36" spans="1:32" s="16" customFormat="1" ht="18.75">
      <c r="A36" s="2" t="s">
        <v>26</v>
      </c>
      <c r="B36" s="34"/>
      <c r="C36" s="31"/>
      <c r="D36" s="31"/>
      <c r="E36" s="32"/>
      <c r="F36" s="32"/>
      <c r="G36" s="32"/>
      <c r="H36" s="38"/>
      <c r="I36" s="32"/>
      <c r="J36" s="38"/>
      <c r="K36" s="32"/>
      <c r="L36" s="38"/>
      <c r="M36" s="38"/>
      <c r="N36" s="38"/>
      <c r="O36" s="32"/>
      <c r="P36" s="38"/>
      <c r="Q36" s="32"/>
      <c r="R36" s="38"/>
      <c r="S36" s="32"/>
      <c r="T36" s="38"/>
      <c r="U36" s="32"/>
      <c r="V36" s="38"/>
      <c r="W36" s="32"/>
      <c r="X36" s="38"/>
      <c r="Y36" s="32"/>
      <c r="Z36" s="38"/>
      <c r="AA36" s="32"/>
      <c r="AB36" s="38"/>
      <c r="AC36" s="32"/>
      <c r="AD36" s="38"/>
      <c r="AE36" s="32"/>
      <c r="AF36" s="33"/>
    </row>
    <row r="37" spans="1:32" s="16" customFormat="1" ht="18.75">
      <c r="A37" s="2" t="s">
        <v>27</v>
      </c>
      <c r="B37" s="34"/>
      <c r="C37" s="31"/>
      <c r="D37" s="31"/>
      <c r="E37" s="32"/>
      <c r="F37" s="32"/>
      <c r="G37" s="32"/>
      <c r="H37" s="38"/>
      <c r="I37" s="32"/>
      <c r="J37" s="38"/>
      <c r="K37" s="32"/>
      <c r="L37" s="38"/>
      <c r="M37" s="38"/>
      <c r="N37" s="38"/>
      <c r="O37" s="32"/>
      <c r="P37" s="38"/>
      <c r="Q37" s="32"/>
      <c r="R37" s="38"/>
      <c r="S37" s="32"/>
      <c r="T37" s="38"/>
      <c r="U37" s="32"/>
      <c r="V37" s="38"/>
      <c r="W37" s="32"/>
      <c r="X37" s="38"/>
      <c r="Y37" s="32"/>
      <c r="Z37" s="38"/>
      <c r="AA37" s="32"/>
      <c r="AB37" s="38"/>
      <c r="AC37" s="32"/>
      <c r="AD37" s="38"/>
      <c r="AE37" s="32"/>
      <c r="AF37" s="33"/>
    </row>
    <row r="38" spans="1:32" s="44" customFormat="1" ht="18.75">
      <c r="A38" s="3" t="s">
        <v>31</v>
      </c>
      <c r="B38" s="27">
        <f>B39+B40</f>
        <v>195224.51100000003</v>
      </c>
      <c r="C38" s="32">
        <f>C40+C39</f>
        <v>44059.543</v>
      </c>
      <c r="D38" s="32">
        <f aca="true" t="shared" si="4" ref="D38:AE38">D40+D39</f>
        <v>44059.53999999999</v>
      </c>
      <c r="E38" s="32">
        <f t="shared" si="4"/>
        <v>39106.46</v>
      </c>
      <c r="F38" s="32">
        <v>20.03</v>
      </c>
      <c r="G38" s="32">
        <v>89</v>
      </c>
      <c r="H38" s="32">
        <f t="shared" si="4"/>
        <v>10722.093</v>
      </c>
      <c r="I38" s="32">
        <f t="shared" si="4"/>
        <v>6910.6</v>
      </c>
      <c r="J38" s="32">
        <f t="shared" si="4"/>
        <v>17076.859</v>
      </c>
      <c r="K38" s="32">
        <f t="shared" si="4"/>
        <v>17920.42</v>
      </c>
      <c r="L38" s="32">
        <f t="shared" si="4"/>
        <v>16260.59</v>
      </c>
      <c r="M38" s="38">
        <f t="shared" si="4"/>
        <v>14275.44</v>
      </c>
      <c r="N38" s="32">
        <f t="shared" si="4"/>
        <v>15655.892999999998</v>
      </c>
      <c r="O38" s="32">
        <f t="shared" si="4"/>
        <v>0</v>
      </c>
      <c r="P38" s="32">
        <f t="shared" si="4"/>
        <v>21875.299000000003</v>
      </c>
      <c r="Q38" s="32">
        <f t="shared" si="4"/>
        <v>0</v>
      </c>
      <c r="R38" s="32">
        <f t="shared" si="4"/>
        <v>18091.249</v>
      </c>
      <c r="S38" s="32">
        <f t="shared" si="4"/>
        <v>0</v>
      </c>
      <c r="T38" s="32">
        <f t="shared" si="4"/>
        <v>16480.942</v>
      </c>
      <c r="U38" s="32">
        <f t="shared" si="4"/>
        <v>0</v>
      </c>
      <c r="V38" s="32">
        <f t="shared" si="4"/>
        <v>9261.822</v>
      </c>
      <c r="W38" s="32">
        <f t="shared" si="4"/>
        <v>0</v>
      </c>
      <c r="X38" s="32">
        <f t="shared" si="4"/>
        <v>14210.884</v>
      </c>
      <c r="Y38" s="32">
        <f t="shared" si="4"/>
        <v>0</v>
      </c>
      <c r="Z38" s="32">
        <f t="shared" si="4"/>
        <v>16429.324</v>
      </c>
      <c r="AA38" s="32">
        <f t="shared" si="4"/>
        <v>0</v>
      </c>
      <c r="AB38" s="32">
        <f t="shared" si="4"/>
        <v>13348.76</v>
      </c>
      <c r="AC38" s="32">
        <f t="shared" si="4"/>
        <v>0</v>
      </c>
      <c r="AD38" s="32">
        <f t="shared" si="4"/>
        <v>25810.796000000002</v>
      </c>
      <c r="AE38" s="32">
        <f t="shared" si="4"/>
        <v>0</v>
      </c>
      <c r="AF38" s="33"/>
    </row>
    <row r="39" spans="1:32" s="16" customFormat="1" ht="18.75">
      <c r="A39" s="2" t="s">
        <v>24</v>
      </c>
      <c r="B39" s="26">
        <f>B26+B18+B12+B34</f>
        <v>0</v>
      </c>
      <c r="C39" s="31">
        <v>0</v>
      </c>
      <c r="D39" s="31">
        <v>0</v>
      </c>
      <c r="E39" s="31">
        <f>K39+M39+O39+Q39+S39+U39+W39+Y39+AA39+AC39+AE39</f>
        <v>0</v>
      </c>
      <c r="F39" s="31">
        <v>0</v>
      </c>
      <c r="G39" s="31">
        <v>0</v>
      </c>
      <c r="H39" s="39">
        <v>0</v>
      </c>
      <c r="I39" s="31">
        <v>0</v>
      </c>
      <c r="J39" s="39">
        <v>0</v>
      </c>
      <c r="K39" s="31">
        <v>0</v>
      </c>
      <c r="L39" s="39">
        <v>0</v>
      </c>
      <c r="M39" s="39">
        <v>0</v>
      </c>
      <c r="N39" s="39">
        <v>0</v>
      </c>
      <c r="O39" s="31"/>
      <c r="P39" s="39">
        <v>0</v>
      </c>
      <c r="Q39" s="31"/>
      <c r="R39" s="39">
        <v>0</v>
      </c>
      <c r="S39" s="31"/>
      <c r="T39" s="39">
        <v>0</v>
      </c>
      <c r="U39" s="31"/>
      <c r="V39" s="39">
        <v>0</v>
      </c>
      <c r="W39" s="31"/>
      <c r="X39" s="39">
        <v>0</v>
      </c>
      <c r="Y39" s="31"/>
      <c r="Z39" s="39">
        <v>0</v>
      </c>
      <c r="AA39" s="31"/>
      <c r="AB39" s="39">
        <v>0</v>
      </c>
      <c r="AC39" s="31"/>
      <c r="AD39" s="39">
        <v>0</v>
      </c>
      <c r="AE39" s="31"/>
      <c r="AF39" s="36"/>
    </row>
    <row r="40" spans="1:32" s="16" customFormat="1" ht="18.75">
      <c r="A40" s="2" t="s">
        <v>25</v>
      </c>
      <c r="B40" s="26">
        <f>B13+B19+B27+B35</f>
        <v>195224.51100000003</v>
      </c>
      <c r="C40" s="31">
        <f aca="true" t="shared" si="5" ref="C40:AE40">C13+C19+C27+C35</f>
        <v>44059.543</v>
      </c>
      <c r="D40" s="31">
        <f t="shared" si="5"/>
        <v>44059.53999999999</v>
      </c>
      <c r="E40" s="31">
        <f>I40+K40+M40</f>
        <v>39106.46</v>
      </c>
      <c r="F40" s="31">
        <v>20.03</v>
      </c>
      <c r="G40" s="31">
        <v>89</v>
      </c>
      <c r="H40" s="39">
        <f t="shared" si="5"/>
        <v>10722.093</v>
      </c>
      <c r="I40" s="31">
        <f t="shared" si="5"/>
        <v>6910.6</v>
      </c>
      <c r="J40" s="39">
        <f t="shared" si="5"/>
        <v>17076.859</v>
      </c>
      <c r="K40" s="31">
        <f t="shared" si="5"/>
        <v>17920.42</v>
      </c>
      <c r="L40" s="39">
        <f t="shared" si="5"/>
        <v>16260.59</v>
      </c>
      <c r="M40" s="39">
        <f t="shared" si="5"/>
        <v>14275.44</v>
      </c>
      <c r="N40" s="39">
        <f t="shared" si="5"/>
        <v>15655.892999999998</v>
      </c>
      <c r="O40" s="31">
        <f t="shared" si="5"/>
        <v>0</v>
      </c>
      <c r="P40" s="39">
        <f t="shared" si="5"/>
        <v>21875.299000000003</v>
      </c>
      <c r="Q40" s="31">
        <f t="shared" si="5"/>
        <v>0</v>
      </c>
      <c r="R40" s="39">
        <f t="shared" si="5"/>
        <v>18091.249</v>
      </c>
      <c r="S40" s="31">
        <f t="shared" si="5"/>
        <v>0</v>
      </c>
      <c r="T40" s="39">
        <f t="shared" si="5"/>
        <v>16480.942</v>
      </c>
      <c r="U40" s="31">
        <f t="shared" si="5"/>
        <v>0</v>
      </c>
      <c r="V40" s="39">
        <f t="shared" si="5"/>
        <v>9261.822</v>
      </c>
      <c r="W40" s="31">
        <f t="shared" si="5"/>
        <v>0</v>
      </c>
      <c r="X40" s="39">
        <f t="shared" si="5"/>
        <v>14210.884</v>
      </c>
      <c r="Y40" s="31">
        <f t="shared" si="5"/>
        <v>0</v>
      </c>
      <c r="Z40" s="39">
        <f t="shared" si="5"/>
        <v>16429.324</v>
      </c>
      <c r="AA40" s="31">
        <f t="shared" si="5"/>
        <v>0</v>
      </c>
      <c r="AB40" s="39">
        <f t="shared" si="5"/>
        <v>13348.76</v>
      </c>
      <c r="AC40" s="31">
        <f t="shared" si="5"/>
        <v>0</v>
      </c>
      <c r="AD40" s="39">
        <f t="shared" si="5"/>
        <v>25810.796000000002</v>
      </c>
      <c r="AE40" s="31">
        <f t="shared" si="5"/>
        <v>0</v>
      </c>
      <c r="AF40" s="36"/>
    </row>
    <row r="41" spans="1:32" s="16" customFormat="1" ht="18.75">
      <c r="A41" s="2" t="s">
        <v>26</v>
      </c>
      <c r="B41" s="34"/>
      <c r="C41" s="31"/>
      <c r="D41" s="31"/>
      <c r="E41" s="32">
        <f>K41+M41+O41+Q41+S41+U41+W41+Y41+AA41+AC41+AE41</f>
        <v>0</v>
      </c>
      <c r="F41" s="32"/>
      <c r="G41" s="32"/>
      <c r="H41" s="38"/>
      <c r="I41" s="32"/>
      <c r="J41" s="38"/>
      <c r="K41" s="32"/>
      <c r="L41" s="38"/>
      <c r="M41" s="38"/>
      <c r="N41" s="38"/>
      <c r="O41" s="32"/>
      <c r="P41" s="38"/>
      <c r="Q41" s="32"/>
      <c r="R41" s="38"/>
      <c r="S41" s="32"/>
      <c r="T41" s="38"/>
      <c r="U41" s="32"/>
      <c r="V41" s="38"/>
      <c r="W41" s="32"/>
      <c r="X41" s="38"/>
      <c r="Y41" s="32"/>
      <c r="Z41" s="38"/>
      <c r="AA41" s="32"/>
      <c r="AB41" s="38"/>
      <c r="AC41" s="32"/>
      <c r="AD41" s="38"/>
      <c r="AE41" s="32"/>
      <c r="AF41" s="33"/>
    </row>
    <row r="42" spans="1:32" s="16" customFormat="1" ht="18.75">
      <c r="A42" s="2" t="s">
        <v>27</v>
      </c>
      <c r="B42" s="34"/>
      <c r="C42" s="31"/>
      <c r="D42" s="31"/>
      <c r="E42" s="32">
        <f>K42+M42+O42+Q42+S42+U42+W42+Y42+AA42+AC42+AE42</f>
        <v>0</v>
      </c>
      <c r="F42" s="32"/>
      <c r="G42" s="32"/>
      <c r="H42" s="38"/>
      <c r="I42" s="32"/>
      <c r="J42" s="38"/>
      <c r="K42" s="32"/>
      <c r="L42" s="38"/>
      <c r="M42" s="38"/>
      <c r="N42" s="38"/>
      <c r="O42" s="32"/>
      <c r="P42" s="38"/>
      <c r="Q42" s="32"/>
      <c r="R42" s="38"/>
      <c r="S42" s="32"/>
      <c r="T42" s="38"/>
      <c r="U42" s="32"/>
      <c r="V42" s="38"/>
      <c r="W42" s="32"/>
      <c r="X42" s="38"/>
      <c r="Y42" s="32"/>
      <c r="Z42" s="38"/>
      <c r="AA42" s="32"/>
      <c r="AB42" s="38"/>
      <c r="AC42" s="32"/>
      <c r="AD42" s="38"/>
      <c r="AE42" s="32"/>
      <c r="AF42" s="33"/>
    </row>
    <row r="43" ht="35.25" customHeight="1">
      <c r="B43" s="17"/>
    </row>
    <row r="44" spans="1:44" s="57" customFormat="1" ht="35.25" customHeight="1">
      <c r="A44" s="52"/>
      <c r="B44" s="137" t="s">
        <v>42</v>
      </c>
      <c r="C44" s="137"/>
      <c r="D44" s="137"/>
      <c r="E44" s="137"/>
      <c r="F44" s="137"/>
      <c r="G44" s="137"/>
      <c r="H44" s="136" t="s">
        <v>53</v>
      </c>
      <c r="I44" s="136"/>
      <c r="J44" s="136"/>
      <c r="K44" s="55"/>
      <c r="L44" s="55"/>
      <c r="M44" s="55"/>
      <c r="N44" s="55"/>
      <c r="O44" s="55"/>
      <c r="P44" s="55"/>
      <c r="Q44" s="56"/>
      <c r="R44" s="55"/>
      <c r="S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2"/>
    </row>
    <row r="45" spans="1:44" s="57" customFormat="1" ht="25.5" customHeight="1">
      <c r="A45" s="52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6"/>
      <c r="R45" s="55"/>
      <c r="S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2"/>
    </row>
    <row r="46" spans="1:44" s="57" customFormat="1" ht="65.25" customHeight="1">
      <c r="A46" s="52"/>
      <c r="B46" s="137" t="s">
        <v>43</v>
      </c>
      <c r="C46" s="137"/>
      <c r="D46" s="137"/>
      <c r="E46" s="137"/>
      <c r="F46" s="53"/>
      <c r="G46" s="53"/>
      <c r="H46" s="54"/>
      <c r="I46" s="136" t="s">
        <v>44</v>
      </c>
      <c r="J46" s="136"/>
      <c r="K46" s="55"/>
      <c r="L46" s="55"/>
      <c r="M46" s="55"/>
      <c r="N46" s="55"/>
      <c r="O46" s="55"/>
      <c r="P46" s="55"/>
      <c r="Q46" s="56"/>
      <c r="R46" s="55"/>
      <c r="S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2"/>
    </row>
    <row r="47" spans="3:44" ht="19.5" customHeight="1"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6"/>
      <c r="R47" s="5"/>
      <c r="S47" s="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</row>
    <row r="48" spans="2:44" ht="48.75" customHeight="1">
      <c r="B48" s="132" t="s">
        <v>46</v>
      </c>
      <c r="C48" s="132"/>
      <c r="D48" s="132"/>
      <c r="E48" s="132"/>
      <c r="F48" s="132"/>
      <c r="G48" s="4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</row>
    <row r="49" spans="2:7" ht="19.5" customHeight="1">
      <c r="B49" s="132" t="s">
        <v>47</v>
      </c>
      <c r="C49" s="132"/>
      <c r="D49" s="132"/>
      <c r="E49" s="132"/>
      <c r="F49" s="132"/>
      <c r="G49" s="132"/>
    </row>
  </sheetData>
  <sheetProtection/>
  <mergeCells count="31">
    <mergeCell ref="AF16:AF19"/>
    <mergeCell ref="A1:R1"/>
    <mergeCell ref="T1:AE1"/>
    <mergeCell ref="A2:A3"/>
    <mergeCell ref="B2:B3"/>
    <mergeCell ref="C2:C3"/>
    <mergeCell ref="J2:K2"/>
    <mergeCell ref="N2:O2"/>
    <mergeCell ref="V2:W2"/>
    <mergeCell ref="X2:Y2"/>
    <mergeCell ref="Z2:AA2"/>
    <mergeCell ref="H2:I2"/>
    <mergeCell ref="I46:J46"/>
    <mergeCell ref="B46:E46"/>
    <mergeCell ref="L2:M2"/>
    <mergeCell ref="AF24:AF27"/>
    <mergeCell ref="B44:G44"/>
    <mergeCell ref="AF2:AF3"/>
    <mergeCell ref="AF11:AF13"/>
    <mergeCell ref="AF32:AF35"/>
    <mergeCell ref="AD2:AE2"/>
    <mergeCell ref="B49:G49"/>
    <mergeCell ref="P2:Q2"/>
    <mergeCell ref="D2:D3"/>
    <mergeCell ref="E2:E3"/>
    <mergeCell ref="F2:G2"/>
    <mergeCell ref="AB2:AC2"/>
    <mergeCell ref="H44:J44"/>
    <mergeCell ref="R2:S2"/>
    <mergeCell ref="T2:U2"/>
    <mergeCell ref="B48:F48"/>
  </mergeCells>
  <printOptions/>
  <pageMargins left="0" right="0" top="0" bottom="0" header="0.31496062992125984" footer="0.31496062992125984"/>
  <pageSetup fitToHeight="2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34">
      <selection activeCell="A34" sqref="A1:IV16384"/>
    </sheetView>
  </sheetViews>
  <sheetFormatPr defaultColWidth="8.8515625" defaultRowHeight="47.25" customHeight="1"/>
  <cols>
    <col min="1" max="1" width="30.28125" style="100" customWidth="1"/>
    <col min="2" max="2" width="10.28125" style="100" customWidth="1"/>
    <col min="3" max="7" width="8.8515625" style="102" customWidth="1"/>
    <col min="8" max="19" width="8.8515625" style="59" customWidth="1"/>
    <col min="20" max="31" width="8.8515625" style="102" customWidth="1"/>
    <col min="32" max="32" width="16.57421875" style="100" customWidth="1"/>
    <col min="33" max="16384" width="8.8515625" style="59" customWidth="1"/>
  </cols>
  <sheetData>
    <row r="1" spans="1:32" ht="47.25" customHeight="1">
      <c r="A1" s="156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8" t="s">
        <v>14</v>
      </c>
      <c r="T1" s="156" t="s">
        <v>32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58" t="s">
        <v>14</v>
      </c>
    </row>
    <row r="2" spans="1:32" s="61" customFormat="1" ht="47.25" customHeight="1">
      <c r="A2" s="155" t="s">
        <v>5</v>
      </c>
      <c r="B2" s="157" t="s">
        <v>23</v>
      </c>
      <c r="C2" s="157" t="s">
        <v>19</v>
      </c>
      <c r="D2" s="157" t="s">
        <v>49</v>
      </c>
      <c r="E2" s="157" t="s">
        <v>20</v>
      </c>
      <c r="F2" s="154" t="s">
        <v>15</v>
      </c>
      <c r="G2" s="154"/>
      <c r="H2" s="154" t="s">
        <v>0</v>
      </c>
      <c r="I2" s="154"/>
      <c r="J2" s="154" t="s">
        <v>1</v>
      </c>
      <c r="K2" s="154"/>
      <c r="L2" s="154" t="s">
        <v>2</v>
      </c>
      <c r="M2" s="154"/>
      <c r="N2" s="154" t="s">
        <v>3</v>
      </c>
      <c r="O2" s="154"/>
      <c r="P2" s="154" t="s">
        <v>4</v>
      </c>
      <c r="Q2" s="154"/>
      <c r="R2" s="154" t="s">
        <v>6</v>
      </c>
      <c r="S2" s="154"/>
      <c r="T2" s="154" t="s">
        <v>7</v>
      </c>
      <c r="U2" s="154"/>
      <c r="V2" s="154" t="s">
        <v>8</v>
      </c>
      <c r="W2" s="154"/>
      <c r="X2" s="154" t="s">
        <v>9</v>
      </c>
      <c r="Y2" s="154"/>
      <c r="Z2" s="154" t="s">
        <v>10</v>
      </c>
      <c r="AA2" s="154"/>
      <c r="AB2" s="154" t="s">
        <v>11</v>
      </c>
      <c r="AC2" s="154"/>
      <c r="AD2" s="154" t="s">
        <v>12</v>
      </c>
      <c r="AE2" s="154"/>
      <c r="AF2" s="155" t="s">
        <v>21</v>
      </c>
    </row>
    <row r="3" spans="1:32" s="61" customFormat="1" ht="47.25" customHeight="1">
      <c r="A3" s="155"/>
      <c r="B3" s="158"/>
      <c r="C3" s="158"/>
      <c r="D3" s="158"/>
      <c r="E3" s="158"/>
      <c r="F3" s="60" t="s">
        <v>17</v>
      </c>
      <c r="G3" s="60" t="s">
        <v>16</v>
      </c>
      <c r="H3" s="62" t="s">
        <v>13</v>
      </c>
      <c r="I3" s="62" t="s">
        <v>18</v>
      </c>
      <c r="J3" s="62" t="s">
        <v>13</v>
      </c>
      <c r="K3" s="62" t="s">
        <v>18</v>
      </c>
      <c r="L3" s="62" t="s">
        <v>13</v>
      </c>
      <c r="M3" s="62" t="s">
        <v>18</v>
      </c>
      <c r="N3" s="62" t="s">
        <v>13</v>
      </c>
      <c r="O3" s="62" t="s">
        <v>18</v>
      </c>
      <c r="P3" s="62" t="s">
        <v>13</v>
      </c>
      <c r="Q3" s="62" t="s">
        <v>18</v>
      </c>
      <c r="R3" s="62" t="s">
        <v>13</v>
      </c>
      <c r="S3" s="62" t="s">
        <v>18</v>
      </c>
      <c r="T3" s="62" t="s">
        <v>13</v>
      </c>
      <c r="U3" s="62" t="s">
        <v>18</v>
      </c>
      <c r="V3" s="62" t="s">
        <v>13</v>
      </c>
      <c r="W3" s="62" t="s">
        <v>18</v>
      </c>
      <c r="X3" s="62" t="s">
        <v>13</v>
      </c>
      <c r="Y3" s="62" t="s">
        <v>18</v>
      </c>
      <c r="Z3" s="62" t="s">
        <v>13</v>
      </c>
      <c r="AA3" s="62" t="s">
        <v>18</v>
      </c>
      <c r="AB3" s="62" t="s">
        <v>13</v>
      </c>
      <c r="AC3" s="62" t="s">
        <v>18</v>
      </c>
      <c r="AD3" s="62" t="s">
        <v>13</v>
      </c>
      <c r="AE3" s="62" t="s">
        <v>18</v>
      </c>
      <c r="AF3" s="155"/>
    </row>
    <row r="4" spans="1:32" s="64" customFormat="1" ht="47.25" customHeight="1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3">
        <v>13</v>
      </c>
      <c r="O4" s="63">
        <v>14</v>
      </c>
      <c r="P4" s="63">
        <v>15</v>
      </c>
      <c r="Q4" s="63">
        <v>16</v>
      </c>
      <c r="R4" s="63">
        <v>17</v>
      </c>
      <c r="S4" s="63">
        <v>18</v>
      </c>
      <c r="T4" s="63">
        <v>19</v>
      </c>
      <c r="U4" s="63">
        <v>20</v>
      </c>
      <c r="V4" s="63">
        <v>21</v>
      </c>
      <c r="W4" s="63">
        <v>22</v>
      </c>
      <c r="X4" s="63">
        <v>23</v>
      </c>
      <c r="Y4" s="63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</row>
    <row r="5" spans="1:32" s="67" customFormat="1" ht="47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  <c r="AC5" s="66"/>
      <c r="AD5" s="66"/>
      <c r="AE5" s="66"/>
      <c r="AF5" s="66"/>
    </row>
    <row r="6" spans="1:32" s="67" customFormat="1" ht="47.25" customHeight="1">
      <c r="A6" s="68" t="s">
        <v>33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s="74" customFormat="1" ht="47.25" customHeight="1">
      <c r="A7" s="70" t="s">
        <v>34</v>
      </c>
      <c r="B7" s="71"/>
      <c r="C7" s="71"/>
      <c r="D7" s="71"/>
      <c r="E7" s="71"/>
      <c r="F7" s="71"/>
      <c r="G7" s="71"/>
      <c r="H7" s="72"/>
      <c r="I7" s="71"/>
      <c r="J7" s="72"/>
      <c r="K7" s="71"/>
      <c r="L7" s="72"/>
      <c r="M7" s="72"/>
      <c r="N7" s="72"/>
      <c r="O7" s="71"/>
      <c r="P7" s="72"/>
      <c r="Q7" s="71"/>
      <c r="R7" s="72"/>
      <c r="S7" s="71"/>
      <c r="T7" s="72"/>
      <c r="U7" s="71"/>
      <c r="V7" s="72"/>
      <c r="W7" s="71"/>
      <c r="X7" s="72"/>
      <c r="Y7" s="71"/>
      <c r="Z7" s="72"/>
      <c r="AA7" s="71"/>
      <c r="AB7" s="72"/>
      <c r="AC7" s="71"/>
      <c r="AD7" s="72"/>
      <c r="AE7" s="71"/>
      <c r="AF7" s="73"/>
    </row>
    <row r="8" spans="1:32" s="74" customFormat="1" ht="67.5" customHeight="1">
      <c r="A8" s="75" t="s">
        <v>35</v>
      </c>
      <c r="B8" s="76"/>
      <c r="C8" s="77"/>
      <c r="D8" s="77"/>
      <c r="E8" s="78"/>
      <c r="F8" s="78"/>
      <c r="G8" s="78"/>
      <c r="H8" s="79"/>
      <c r="I8" s="78"/>
      <c r="J8" s="79"/>
      <c r="K8" s="78"/>
      <c r="L8" s="79"/>
      <c r="M8" s="79"/>
      <c r="N8" s="79"/>
      <c r="O8" s="78"/>
      <c r="P8" s="79"/>
      <c r="Q8" s="78"/>
      <c r="R8" s="79"/>
      <c r="S8" s="78"/>
      <c r="T8" s="79"/>
      <c r="U8" s="78"/>
      <c r="V8" s="79"/>
      <c r="W8" s="78"/>
      <c r="X8" s="79"/>
      <c r="Y8" s="78"/>
      <c r="Z8" s="79"/>
      <c r="AA8" s="78"/>
      <c r="AB8" s="79"/>
      <c r="AC8" s="78"/>
      <c r="AD8" s="79"/>
      <c r="AE8" s="78"/>
      <c r="AF8" s="80"/>
    </row>
    <row r="9" spans="1:32" s="74" customFormat="1" ht="47.25" customHeight="1">
      <c r="A9" s="81" t="s">
        <v>22</v>
      </c>
      <c r="B9" s="82"/>
      <c r="C9" s="77"/>
      <c r="D9" s="77"/>
      <c r="E9" s="78"/>
      <c r="F9" s="78"/>
      <c r="G9" s="78"/>
      <c r="H9" s="79"/>
      <c r="I9" s="78"/>
      <c r="J9" s="79"/>
      <c r="K9" s="78"/>
      <c r="L9" s="79"/>
      <c r="M9" s="79"/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78"/>
      <c r="Z9" s="79"/>
      <c r="AA9" s="78"/>
      <c r="AB9" s="79"/>
      <c r="AC9" s="78"/>
      <c r="AD9" s="79"/>
      <c r="AE9" s="78"/>
      <c r="AF9" s="80"/>
    </row>
    <row r="10" spans="1:32" s="74" customFormat="1" ht="47.25" customHeight="1">
      <c r="A10" s="83" t="s">
        <v>36</v>
      </c>
      <c r="B10" s="82"/>
      <c r="C10" s="77"/>
      <c r="D10" s="77"/>
      <c r="E10" s="78"/>
      <c r="F10" s="78"/>
      <c r="G10" s="78"/>
      <c r="H10" s="79"/>
      <c r="I10" s="78"/>
      <c r="J10" s="79"/>
      <c r="K10" s="78"/>
      <c r="L10" s="79"/>
      <c r="M10" s="79"/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78"/>
      <c r="Z10" s="79"/>
      <c r="AA10" s="78"/>
      <c r="AB10" s="79"/>
      <c r="AC10" s="78"/>
      <c r="AD10" s="79"/>
      <c r="AE10" s="78"/>
      <c r="AF10" s="80"/>
    </row>
    <row r="11" spans="1:32" s="88" customFormat="1" ht="47.25" customHeight="1">
      <c r="A11" s="84" t="s">
        <v>30</v>
      </c>
      <c r="B11" s="85">
        <f>B12+B13+B14+B15</f>
        <v>3045.2000000000003</v>
      </c>
      <c r="C11" s="86">
        <f>C12+C13+C14+C15</f>
        <v>1616.4</v>
      </c>
      <c r="D11" s="86">
        <v>1616.4</v>
      </c>
      <c r="E11" s="86">
        <f>E12+E13+E14+E15</f>
        <v>1131.47</v>
      </c>
      <c r="F11" s="86">
        <f>E11/B11*100</f>
        <v>37.15585183239195</v>
      </c>
      <c r="G11" s="87">
        <v>70</v>
      </c>
      <c r="H11" s="87">
        <v>0</v>
      </c>
      <c r="I11" s="86">
        <v>0</v>
      </c>
      <c r="J11" s="87">
        <f>J12+J13</f>
        <v>287.009</v>
      </c>
      <c r="K11" s="86">
        <f aca="true" t="shared" si="0" ref="K11:AE11">K12+K13</f>
        <v>267.62</v>
      </c>
      <c r="L11" s="87">
        <f t="shared" si="0"/>
        <v>1109.7</v>
      </c>
      <c r="M11" s="87">
        <f t="shared" si="0"/>
        <v>296.98</v>
      </c>
      <c r="N11" s="87">
        <f t="shared" si="0"/>
        <v>219.684</v>
      </c>
      <c r="O11" s="86">
        <f t="shared" si="0"/>
        <v>566.91</v>
      </c>
      <c r="P11" s="87">
        <f t="shared" si="0"/>
        <v>139.669</v>
      </c>
      <c r="Q11" s="86">
        <f t="shared" si="0"/>
        <v>0</v>
      </c>
      <c r="R11" s="87">
        <f t="shared" si="0"/>
        <v>31.647</v>
      </c>
      <c r="S11" s="86">
        <f t="shared" si="0"/>
        <v>0</v>
      </c>
      <c r="T11" s="87">
        <f t="shared" si="0"/>
        <v>341.002</v>
      </c>
      <c r="U11" s="86">
        <f t="shared" si="0"/>
        <v>0</v>
      </c>
      <c r="V11" s="87">
        <f t="shared" si="0"/>
        <v>27.799</v>
      </c>
      <c r="W11" s="86">
        <f t="shared" si="0"/>
        <v>0</v>
      </c>
      <c r="X11" s="87">
        <f t="shared" si="0"/>
        <v>146.386</v>
      </c>
      <c r="Y11" s="86">
        <f t="shared" si="0"/>
        <v>0</v>
      </c>
      <c r="Z11" s="87">
        <f t="shared" si="0"/>
        <v>446.114</v>
      </c>
      <c r="AA11" s="86">
        <f t="shared" si="0"/>
        <v>0</v>
      </c>
      <c r="AB11" s="87">
        <f t="shared" si="0"/>
        <v>124.094</v>
      </c>
      <c r="AC11" s="86">
        <f t="shared" si="0"/>
        <v>0</v>
      </c>
      <c r="AD11" s="87">
        <f t="shared" si="0"/>
        <v>172.096</v>
      </c>
      <c r="AE11" s="86">
        <f t="shared" si="0"/>
        <v>0</v>
      </c>
      <c r="AF11" s="147" t="s">
        <v>57</v>
      </c>
    </row>
    <row r="12" spans="1:32" s="74" customFormat="1" ht="47.25" customHeight="1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90">
        <v>0</v>
      </c>
      <c r="I12" s="78"/>
      <c r="J12" s="90">
        <v>0</v>
      </c>
      <c r="K12" s="77">
        <v>0</v>
      </c>
      <c r="L12" s="90">
        <v>0</v>
      </c>
      <c r="M12" s="90"/>
      <c r="N12" s="90">
        <v>0</v>
      </c>
      <c r="O12" s="77">
        <v>0</v>
      </c>
      <c r="P12" s="90">
        <v>0</v>
      </c>
      <c r="Q12" s="77"/>
      <c r="R12" s="90">
        <v>0</v>
      </c>
      <c r="S12" s="77"/>
      <c r="T12" s="90">
        <v>0</v>
      </c>
      <c r="U12" s="77"/>
      <c r="V12" s="90">
        <v>0</v>
      </c>
      <c r="W12" s="77"/>
      <c r="X12" s="90">
        <v>0</v>
      </c>
      <c r="Y12" s="77"/>
      <c r="Z12" s="90">
        <v>0</v>
      </c>
      <c r="AA12" s="77"/>
      <c r="AB12" s="90">
        <v>0</v>
      </c>
      <c r="AC12" s="77"/>
      <c r="AD12" s="90">
        <v>0</v>
      </c>
      <c r="AE12" s="78"/>
      <c r="AF12" s="148"/>
    </row>
    <row r="13" spans="1:32" s="74" customFormat="1" ht="47.25" customHeight="1">
      <c r="A13" s="107" t="s">
        <v>25</v>
      </c>
      <c r="B13" s="108">
        <f>J13+L13+N13+P13+R13+T13+V13+X13+Z13+AB13+AD13</f>
        <v>3045.2000000000003</v>
      </c>
      <c r="C13" s="77">
        <v>1616.4</v>
      </c>
      <c r="D13" s="77">
        <v>1616.4</v>
      </c>
      <c r="E13" s="78">
        <v>1131.47</v>
      </c>
      <c r="F13" s="77">
        <f>E13/B13*100</f>
        <v>37.15585183239195</v>
      </c>
      <c r="G13" s="90">
        <f>E13/C13*100</f>
        <v>69.99938134125216</v>
      </c>
      <c r="H13" s="90">
        <v>0</v>
      </c>
      <c r="I13" s="78">
        <v>0</v>
      </c>
      <c r="J13" s="90">
        <v>287.009</v>
      </c>
      <c r="K13" s="77">
        <v>267.62</v>
      </c>
      <c r="L13" s="90">
        <v>1109.7</v>
      </c>
      <c r="M13" s="90">
        <v>296.98</v>
      </c>
      <c r="N13" s="90">
        <v>219.684</v>
      </c>
      <c r="O13" s="77">
        <v>566.91</v>
      </c>
      <c r="P13" s="90">
        <v>139.669</v>
      </c>
      <c r="Q13" s="77"/>
      <c r="R13" s="90">
        <v>31.647</v>
      </c>
      <c r="S13" s="77"/>
      <c r="T13" s="90">
        <v>341.002</v>
      </c>
      <c r="U13" s="77"/>
      <c r="V13" s="90">
        <v>27.799</v>
      </c>
      <c r="W13" s="77"/>
      <c r="X13" s="90">
        <v>146.386</v>
      </c>
      <c r="Y13" s="77"/>
      <c r="Z13" s="90">
        <v>446.114</v>
      </c>
      <c r="AA13" s="77"/>
      <c r="AB13" s="90">
        <v>124.094</v>
      </c>
      <c r="AC13" s="77"/>
      <c r="AD13" s="90">
        <v>172.096</v>
      </c>
      <c r="AE13" s="78"/>
      <c r="AF13" s="149"/>
    </row>
    <row r="14" spans="1:32" s="74" customFormat="1" ht="47.25" customHeight="1">
      <c r="A14" s="81" t="s">
        <v>26</v>
      </c>
      <c r="B14" s="82"/>
      <c r="C14" s="77"/>
      <c r="D14" s="77"/>
      <c r="E14" s="78"/>
      <c r="F14" s="78"/>
      <c r="G14" s="78"/>
      <c r="H14" s="79"/>
      <c r="I14" s="78"/>
      <c r="J14" s="90"/>
      <c r="K14" s="77"/>
      <c r="L14" s="90"/>
      <c r="M14" s="90"/>
      <c r="N14" s="90"/>
      <c r="O14" s="77"/>
      <c r="P14" s="90"/>
      <c r="Q14" s="77"/>
      <c r="R14" s="90"/>
      <c r="S14" s="77"/>
      <c r="T14" s="90"/>
      <c r="U14" s="77"/>
      <c r="V14" s="90"/>
      <c r="W14" s="77"/>
      <c r="X14" s="90"/>
      <c r="Y14" s="77"/>
      <c r="Z14" s="90"/>
      <c r="AA14" s="77"/>
      <c r="AB14" s="90"/>
      <c r="AC14" s="77"/>
      <c r="AD14" s="90"/>
      <c r="AE14" s="78"/>
      <c r="AF14" s="80"/>
    </row>
    <row r="15" spans="1:32" s="74" customFormat="1" ht="47.25" customHeight="1">
      <c r="A15" s="81" t="s">
        <v>27</v>
      </c>
      <c r="B15" s="82"/>
      <c r="C15" s="77"/>
      <c r="D15" s="77"/>
      <c r="E15" s="78"/>
      <c r="F15" s="78"/>
      <c r="G15" s="78"/>
      <c r="H15" s="79"/>
      <c r="I15" s="78"/>
      <c r="J15" s="79"/>
      <c r="K15" s="78"/>
      <c r="L15" s="79"/>
      <c r="M15" s="79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80"/>
    </row>
    <row r="16" spans="1:32" s="74" customFormat="1" ht="47.25" customHeight="1">
      <c r="A16" s="91" t="s">
        <v>48</v>
      </c>
      <c r="B16" s="92"/>
      <c r="C16" s="77"/>
      <c r="D16" s="77"/>
      <c r="E16" s="78"/>
      <c r="F16" s="78"/>
      <c r="G16" s="78"/>
      <c r="H16" s="79"/>
      <c r="I16" s="78"/>
      <c r="J16" s="79"/>
      <c r="K16" s="78"/>
      <c r="L16" s="79"/>
      <c r="M16" s="79"/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/>
      <c r="AF16" s="147"/>
    </row>
    <row r="17" spans="1:32" s="74" customFormat="1" ht="47.25" customHeight="1">
      <c r="A17" s="105" t="s">
        <v>30</v>
      </c>
      <c r="B17" s="106">
        <f>B18+B19</f>
        <v>180931.108</v>
      </c>
      <c r="C17" s="78">
        <f>H17+J17+L17+N17</f>
        <v>51526.691999999995</v>
      </c>
      <c r="D17" s="78">
        <f>D19</f>
        <v>51526.691999999995</v>
      </c>
      <c r="E17" s="78">
        <f>I17+K17+M17+O17</f>
        <v>49929.020000000004</v>
      </c>
      <c r="F17" s="78">
        <f>E17/B17*100</f>
        <v>27.595597325364306</v>
      </c>
      <c r="G17" s="79">
        <f>E17/C17*100</f>
        <v>96.89933132132761</v>
      </c>
      <c r="H17" s="79">
        <f>H19</f>
        <v>7282.588</v>
      </c>
      <c r="I17" s="78">
        <v>5385.6</v>
      </c>
      <c r="J17" s="79">
        <f>J18+J19</f>
        <v>15698.08</v>
      </c>
      <c r="K17" s="78">
        <f>K18+K19</f>
        <v>15698.81</v>
      </c>
      <c r="L17" s="79">
        <f aca="true" t="shared" si="1" ref="L17:AE17">L18+L19</f>
        <v>14327.93</v>
      </c>
      <c r="M17" s="79">
        <f t="shared" si="1"/>
        <v>13021.45</v>
      </c>
      <c r="N17" s="79">
        <f t="shared" si="1"/>
        <v>14218.094</v>
      </c>
      <c r="O17" s="78">
        <f t="shared" si="1"/>
        <v>15823.16</v>
      </c>
      <c r="P17" s="79">
        <f t="shared" si="1"/>
        <v>21028.6</v>
      </c>
      <c r="Q17" s="78">
        <f t="shared" si="1"/>
        <v>0</v>
      </c>
      <c r="R17" s="79">
        <f t="shared" si="1"/>
        <v>17336.412</v>
      </c>
      <c r="S17" s="78">
        <f t="shared" si="1"/>
        <v>0</v>
      </c>
      <c r="T17" s="79">
        <f t="shared" si="1"/>
        <v>15461.13</v>
      </c>
      <c r="U17" s="78">
        <f t="shared" si="1"/>
        <v>0</v>
      </c>
      <c r="V17" s="79">
        <f t="shared" si="1"/>
        <v>8808.883</v>
      </c>
      <c r="W17" s="78">
        <f t="shared" si="1"/>
        <v>0</v>
      </c>
      <c r="X17" s="79">
        <f t="shared" si="1"/>
        <v>13486.368</v>
      </c>
      <c r="Y17" s="78">
        <f t="shared" si="1"/>
        <v>0</v>
      </c>
      <c r="Z17" s="79">
        <f t="shared" si="1"/>
        <v>15373.67</v>
      </c>
      <c r="AA17" s="78">
        <f>AA18+AA19</f>
        <v>0</v>
      </c>
      <c r="AB17" s="79">
        <f t="shared" si="1"/>
        <v>12938.093</v>
      </c>
      <c r="AC17" s="78">
        <f t="shared" si="1"/>
        <v>0</v>
      </c>
      <c r="AD17" s="79">
        <f t="shared" si="1"/>
        <v>24971.26</v>
      </c>
      <c r="AE17" s="78">
        <f t="shared" si="1"/>
        <v>0</v>
      </c>
      <c r="AF17" s="148"/>
    </row>
    <row r="18" spans="1:32" s="74" customFormat="1" ht="48" customHeight="1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90">
        <v>0</v>
      </c>
      <c r="I18" s="77">
        <v>0</v>
      </c>
      <c r="J18" s="90">
        <v>0</v>
      </c>
      <c r="K18" s="77">
        <v>0</v>
      </c>
      <c r="L18" s="90">
        <v>0</v>
      </c>
      <c r="M18" s="90">
        <v>0</v>
      </c>
      <c r="N18" s="90">
        <v>0</v>
      </c>
      <c r="O18" s="77">
        <v>0</v>
      </c>
      <c r="P18" s="90">
        <v>0</v>
      </c>
      <c r="Q18" s="77"/>
      <c r="R18" s="90">
        <v>0</v>
      </c>
      <c r="S18" s="77"/>
      <c r="T18" s="90">
        <v>0</v>
      </c>
      <c r="U18" s="77"/>
      <c r="V18" s="90">
        <v>0</v>
      </c>
      <c r="W18" s="77"/>
      <c r="X18" s="90">
        <v>0</v>
      </c>
      <c r="Y18" s="77"/>
      <c r="Z18" s="90">
        <v>0</v>
      </c>
      <c r="AA18" s="77"/>
      <c r="AB18" s="90">
        <v>0</v>
      </c>
      <c r="AC18" s="77"/>
      <c r="AD18" s="90">
        <v>0</v>
      </c>
      <c r="AE18" s="78"/>
      <c r="AF18" s="148"/>
    </row>
    <row r="19" spans="1:32" s="74" customFormat="1" ht="57.75" customHeight="1">
      <c r="A19" s="107" t="s">
        <v>25</v>
      </c>
      <c r="B19" s="108">
        <f>H19+J19+L19+N19+P19+R19+T19+V19+X19+Z19+AB19+AD19</f>
        <v>180931.108</v>
      </c>
      <c r="C19" s="77">
        <f>H19+J19+L19+N19</f>
        <v>51526.691999999995</v>
      </c>
      <c r="D19" s="77">
        <f>C19</f>
        <v>51526.691999999995</v>
      </c>
      <c r="E19" s="77">
        <f>I19+K19+M19+O19</f>
        <v>49929.020000000004</v>
      </c>
      <c r="F19" s="77">
        <f>E19/B19*100</f>
        <v>27.595597325364306</v>
      </c>
      <c r="G19" s="90">
        <f>E19/C19*100</f>
        <v>96.89933132132761</v>
      </c>
      <c r="H19" s="90">
        <v>7282.588</v>
      </c>
      <c r="I19" s="77">
        <v>5385.6</v>
      </c>
      <c r="J19" s="90">
        <v>15698.08</v>
      </c>
      <c r="K19" s="77">
        <v>15698.81</v>
      </c>
      <c r="L19" s="90">
        <v>14327.93</v>
      </c>
      <c r="M19" s="90">
        <v>13021.45</v>
      </c>
      <c r="N19" s="90">
        <v>14218.094</v>
      </c>
      <c r="O19" s="77">
        <v>15823.16</v>
      </c>
      <c r="P19" s="90">
        <v>21028.6</v>
      </c>
      <c r="Q19" s="77"/>
      <c r="R19" s="90">
        <v>17336.412</v>
      </c>
      <c r="S19" s="77"/>
      <c r="T19" s="90">
        <v>15461.13</v>
      </c>
      <c r="U19" s="77"/>
      <c r="V19" s="90">
        <v>8808.883</v>
      </c>
      <c r="W19" s="77"/>
      <c r="X19" s="90">
        <v>13486.368</v>
      </c>
      <c r="Y19" s="77"/>
      <c r="Z19" s="90">
        <v>15373.67</v>
      </c>
      <c r="AA19" s="77"/>
      <c r="AB19" s="90">
        <v>12938.093</v>
      </c>
      <c r="AC19" s="77"/>
      <c r="AD19" s="90">
        <v>24971.26</v>
      </c>
      <c r="AE19" s="78"/>
      <c r="AF19" s="149"/>
    </row>
    <row r="20" spans="1:32" s="74" customFormat="1" ht="47.25" customHeight="1">
      <c r="A20" s="81" t="s">
        <v>26</v>
      </c>
      <c r="B20" s="82"/>
      <c r="C20" s="77"/>
      <c r="D20" s="77"/>
      <c r="E20" s="78"/>
      <c r="F20" s="78"/>
      <c r="G20" s="78"/>
      <c r="H20" s="79"/>
      <c r="I20" s="78"/>
      <c r="J20" s="79"/>
      <c r="K20" s="78"/>
      <c r="L20" s="79"/>
      <c r="M20" s="79"/>
      <c r="N20" s="79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80"/>
    </row>
    <row r="21" spans="1:32" s="74" customFormat="1" ht="47.25" customHeight="1">
      <c r="A21" s="81" t="s">
        <v>27</v>
      </c>
      <c r="B21" s="82"/>
      <c r="C21" s="77"/>
      <c r="D21" s="77"/>
      <c r="E21" s="78"/>
      <c r="F21" s="78"/>
      <c r="G21" s="78"/>
      <c r="H21" s="79"/>
      <c r="I21" s="78"/>
      <c r="J21" s="79"/>
      <c r="K21" s="78"/>
      <c r="L21" s="79"/>
      <c r="M21" s="79"/>
      <c r="N21" s="79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80"/>
    </row>
    <row r="22" spans="1:32" s="74" customFormat="1" ht="139.5" customHeight="1">
      <c r="A22" s="95" t="s">
        <v>37</v>
      </c>
      <c r="B22" s="76"/>
      <c r="C22" s="78"/>
      <c r="D22" s="78"/>
      <c r="E22" s="78"/>
      <c r="F22" s="78"/>
      <c r="G22" s="78"/>
      <c r="H22" s="79"/>
      <c r="I22" s="78"/>
      <c r="J22" s="79"/>
      <c r="K22" s="78"/>
      <c r="L22" s="79"/>
      <c r="M22" s="79"/>
      <c r="N22" s="79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78"/>
      <c r="Z22" s="79"/>
      <c r="AA22" s="78"/>
      <c r="AB22" s="79"/>
      <c r="AC22" s="78"/>
      <c r="AD22" s="79"/>
      <c r="AE22" s="78"/>
      <c r="AF22" s="80"/>
    </row>
    <row r="23" spans="1:32" s="74" customFormat="1" ht="48.75" customHeight="1">
      <c r="A23" s="81" t="s">
        <v>22</v>
      </c>
      <c r="B23" s="82"/>
      <c r="C23" s="77"/>
      <c r="D23" s="77"/>
      <c r="E23" s="78"/>
      <c r="F23" s="78"/>
      <c r="G23" s="78"/>
      <c r="H23" s="79"/>
      <c r="I23" s="78"/>
      <c r="J23" s="79"/>
      <c r="K23" s="78"/>
      <c r="L23" s="79"/>
      <c r="M23" s="79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78"/>
      <c r="AB23" s="79"/>
      <c r="AC23" s="78"/>
      <c r="AD23" s="79"/>
      <c r="AE23" s="78"/>
      <c r="AF23" s="80"/>
    </row>
    <row r="24" spans="1:32" s="74" customFormat="1" ht="72" customHeight="1">
      <c r="A24" s="83" t="s">
        <v>38</v>
      </c>
      <c r="B24" s="82"/>
      <c r="C24" s="78"/>
      <c r="D24" s="78"/>
      <c r="E24" s="78"/>
      <c r="F24" s="78"/>
      <c r="G24" s="78"/>
      <c r="H24" s="79"/>
      <c r="I24" s="78"/>
      <c r="J24" s="79"/>
      <c r="K24" s="78"/>
      <c r="L24" s="79"/>
      <c r="M24" s="79"/>
      <c r="N24" s="79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78"/>
      <c r="Z24" s="79"/>
      <c r="AA24" s="78"/>
      <c r="AB24" s="79"/>
      <c r="AC24" s="78"/>
      <c r="AD24" s="79"/>
      <c r="AE24" s="78"/>
      <c r="AF24" s="150" t="s">
        <v>52</v>
      </c>
    </row>
    <row r="25" spans="1:32" s="96" customFormat="1" ht="47.25" customHeight="1">
      <c r="A25" s="93" t="s">
        <v>30</v>
      </c>
      <c r="B25" s="94">
        <f>B27</f>
        <v>3669.203</v>
      </c>
      <c r="C25" s="71">
        <f>H25+J25+L25+N25</f>
        <v>3462.9</v>
      </c>
      <c r="D25" s="71">
        <f>D27</f>
        <v>3462.9</v>
      </c>
      <c r="E25" s="71">
        <f>O25+M25+K25+I25</f>
        <v>2507.48</v>
      </c>
      <c r="F25" s="71">
        <f>E25/B25*100</f>
        <v>68.3385465453942</v>
      </c>
      <c r="G25" s="72">
        <f>E25/C25*100</f>
        <v>72.40982991134598</v>
      </c>
      <c r="H25" s="72">
        <f>H26+H27</f>
        <v>1706.125</v>
      </c>
      <c r="I25" s="71">
        <f aca="true" t="shared" si="2" ref="I25:AE25">I26+I27</f>
        <v>179</v>
      </c>
      <c r="J25" s="72">
        <f t="shared" si="2"/>
        <v>533.8</v>
      </c>
      <c r="K25" s="71">
        <f t="shared" si="2"/>
        <v>1050.94</v>
      </c>
      <c r="L25" s="72">
        <f t="shared" si="2"/>
        <v>509</v>
      </c>
      <c r="M25" s="72">
        <f t="shared" si="2"/>
        <v>649.01</v>
      </c>
      <c r="N25" s="72">
        <f t="shared" si="2"/>
        <v>713.975</v>
      </c>
      <c r="O25" s="71">
        <f t="shared" si="2"/>
        <v>628.53</v>
      </c>
      <c r="P25" s="72">
        <f t="shared" si="2"/>
        <v>54.4</v>
      </c>
      <c r="Q25" s="71">
        <f t="shared" si="2"/>
        <v>0</v>
      </c>
      <c r="R25" s="72">
        <f t="shared" si="2"/>
        <v>0</v>
      </c>
      <c r="S25" s="71">
        <f t="shared" si="2"/>
        <v>0</v>
      </c>
      <c r="T25" s="72">
        <f t="shared" si="2"/>
        <v>29</v>
      </c>
      <c r="U25" s="71">
        <f t="shared" si="2"/>
        <v>0</v>
      </c>
      <c r="V25" s="72">
        <f t="shared" si="2"/>
        <v>0</v>
      </c>
      <c r="W25" s="71">
        <f t="shared" si="2"/>
        <v>0</v>
      </c>
      <c r="X25" s="72">
        <f t="shared" si="2"/>
        <v>76</v>
      </c>
      <c r="Y25" s="71">
        <f t="shared" si="2"/>
        <v>0</v>
      </c>
      <c r="Z25" s="72">
        <f t="shared" si="2"/>
        <v>23.6</v>
      </c>
      <c r="AA25" s="71">
        <f t="shared" si="2"/>
        <v>0</v>
      </c>
      <c r="AB25" s="72">
        <f t="shared" si="2"/>
        <v>23.263</v>
      </c>
      <c r="AC25" s="71">
        <f t="shared" si="2"/>
        <v>0</v>
      </c>
      <c r="AD25" s="72">
        <f t="shared" si="2"/>
        <v>0.04</v>
      </c>
      <c r="AE25" s="71">
        <f t="shared" si="2"/>
        <v>0</v>
      </c>
      <c r="AF25" s="151"/>
    </row>
    <row r="26" spans="1:32" s="74" customFormat="1" ht="47.25" customHeight="1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90">
        <v>0</v>
      </c>
      <c r="I26" s="77">
        <v>0</v>
      </c>
      <c r="J26" s="90">
        <v>0</v>
      </c>
      <c r="K26" s="77">
        <v>0</v>
      </c>
      <c r="L26" s="90">
        <v>0</v>
      </c>
      <c r="M26" s="90">
        <v>0</v>
      </c>
      <c r="N26" s="90">
        <v>0</v>
      </c>
      <c r="O26" s="77">
        <v>0</v>
      </c>
      <c r="P26" s="79"/>
      <c r="Q26" s="78"/>
      <c r="R26" s="79"/>
      <c r="S26" s="78"/>
      <c r="T26" s="79"/>
      <c r="U26" s="78"/>
      <c r="V26" s="79"/>
      <c r="W26" s="78"/>
      <c r="X26" s="79"/>
      <c r="Y26" s="78"/>
      <c r="Z26" s="79"/>
      <c r="AA26" s="78"/>
      <c r="AB26" s="79"/>
      <c r="AC26" s="78"/>
      <c r="AD26" s="79"/>
      <c r="AE26" s="78"/>
      <c r="AF26" s="151"/>
    </row>
    <row r="27" spans="1:32" s="74" customFormat="1" ht="47.25" customHeight="1">
      <c r="A27" s="107" t="s">
        <v>25</v>
      </c>
      <c r="B27" s="108">
        <f>H27+J27+L27+N27+P27+T27+X27+Z27+AB27+AD27</f>
        <v>3669.203</v>
      </c>
      <c r="C27" s="77">
        <f>H27+J27+L27+N27</f>
        <v>3462.9</v>
      </c>
      <c r="D27" s="77">
        <f>C27</f>
        <v>3462.9</v>
      </c>
      <c r="E27" s="77">
        <f>O27+M27+K27+I27</f>
        <v>2507.48</v>
      </c>
      <c r="F27" s="77">
        <f>E27/B27*100</f>
        <v>68.3385465453942</v>
      </c>
      <c r="G27" s="97">
        <f>E27/C27*100</f>
        <v>72.40982991134598</v>
      </c>
      <c r="H27" s="90">
        <v>1706.125</v>
      </c>
      <c r="I27" s="77">
        <v>179</v>
      </c>
      <c r="J27" s="90">
        <v>533.8</v>
      </c>
      <c r="K27" s="77">
        <v>1050.94</v>
      </c>
      <c r="L27" s="90">
        <v>509</v>
      </c>
      <c r="M27" s="90">
        <v>649.01</v>
      </c>
      <c r="N27" s="90">
        <v>713.975</v>
      </c>
      <c r="O27" s="77">
        <v>628.53</v>
      </c>
      <c r="P27" s="90">
        <v>54.4</v>
      </c>
      <c r="Q27" s="77"/>
      <c r="R27" s="90"/>
      <c r="S27" s="77"/>
      <c r="T27" s="90">
        <v>29</v>
      </c>
      <c r="U27" s="77"/>
      <c r="V27" s="90"/>
      <c r="W27" s="77"/>
      <c r="X27" s="90">
        <v>76</v>
      </c>
      <c r="Y27" s="77"/>
      <c r="Z27" s="90">
        <v>23.6</v>
      </c>
      <c r="AA27" s="77"/>
      <c r="AB27" s="90">
        <v>23.263</v>
      </c>
      <c r="AC27" s="77"/>
      <c r="AD27" s="90">
        <v>0.04</v>
      </c>
      <c r="AE27" s="78"/>
      <c r="AF27" s="152"/>
    </row>
    <row r="28" spans="1:32" s="74" customFormat="1" ht="47.25" customHeight="1">
      <c r="A28" s="81" t="s">
        <v>26</v>
      </c>
      <c r="B28" s="82"/>
      <c r="C28" s="77"/>
      <c r="D28" s="77"/>
      <c r="E28" s="78"/>
      <c r="F28" s="78"/>
      <c r="G28" s="78"/>
      <c r="H28" s="79"/>
      <c r="I28" s="78"/>
      <c r="J28" s="79"/>
      <c r="K28" s="78"/>
      <c r="L28" s="79"/>
      <c r="M28" s="79"/>
      <c r="N28" s="79"/>
      <c r="O28" s="78"/>
      <c r="P28" s="79"/>
      <c r="Q28" s="78"/>
      <c r="R28" s="79"/>
      <c r="S28" s="78"/>
      <c r="T28" s="79"/>
      <c r="U28" s="78"/>
      <c r="V28" s="79"/>
      <c r="W28" s="78"/>
      <c r="X28" s="79"/>
      <c r="Y28" s="78"/>
      <c r="Z28" s="79"/>
      <c r="AA28" s="78"/>
      <c r="AB28" s="79"/>
      <c r="AC28" s="78"/>
      <c r="AD28" s="79"/>
      <c r="AE28" s="78"/>
      <c r="AF28" s="80"/>
    </row>
    <row r="29" spans="1:32" s="74" customFormat="1" ht="47.25" customHeight="1">
      <c r="A29" s="81" t="s">
        <v>27</v>
      </c>
      <c r="B29" s="82"/>
      <c r="C29" s="77"/>
      <c r="D29" s="77"/>
      <c r="E29" s="78"/>
      <c r="F29" s="78"/>
      <c r="G29" s="78"/>
      <c r="H29" s="79"/>
      <c r="I29" s="78"/>
      <c r="J29" s="79"/>
      <c r="K29" s="78"/>
      <c r="L29" s="79"/>
      <c r="M29" s="79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80"/>
    </row>
    <row r="30" spans="1:32" s="74" customFormat="1" ht="59.25" customHeight="1">
      <c r="A30" s="70" t="s">
        <v>39</v>
      </c>
      <c r="B30" s="71"/>
      <c r="C30" s="71"/>
      <c r="D30" s="71"/>
      <c r="E30" s="78"/>
      <c r="F30" s="71"/>
      <c r="G30" s="71"/>
      <c r="H30" s="79"/>
      <c r="I30" s="71"/>
      <c r="J30" s="72"/>
      <c r="K30" s="71"/>
      <c r="L30" s="72"/>
      <c r="M30" s="72"/>
      <c r="N30" s="72"/>
      <c r="O30" s="71"/>
      <c r="P30" s="72"/>
      <c r="Q30" s="71"/>
      <c r="R30" s="72"/>
      <c r="S30" s="71"/>
      <c r="T30" s="72"/>
      <c r="U30" s="71"/>
      <c r="V30" s="72"/>
      <c r="W30" s="71"/>
      <c r="X30" s="72"/>
      <c r="Y30" s="71"/>
      <c r="Z30" s="72"/>
      <c r="AA30" s="71"/>
      <c r="AB30" s="72"/>
      <c r="AC30" s="71"/>
      <c r="AD30" s="72"/>
      <c r="AE30" s="71"/>
      <c r="AF30" s="73"/>
    </row>
    <row r="31" spans="1:32" s="74" customFormat="1" ht="102" customHeight="1">
      <c r="A31" s="75" t="s">
        <v>40</v>
      </c>
      <c r="B31" s="76"/>
      <c r="C31" s="77"/>
      <c r="D31" s="77"/>
      <c r="E31" s="78"/>
      <c r="F31" s="78"/>
      <c r="G31" s="78"/>
      <c r="H31" s="79"/>
      <c r="I31" s="78"/>
      <c r="J31" s="79"/>
      <c r="K31" s="78"/>
      <c r="L31" s="79"/>
      <c r="M31" s="79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80"/>
    </row>
    <row r="32" spans="1:32" s="74" customFormat="1" ht="57.75" customHeight="1">
      <c r="A32" s="83" t="s">
        <v>41</v>
      </c>
      <c r="B32" s="82"/>
      <c r="C32" s="78"/>
      <c r="D32" s="78"/>
      <c r="E32" s="78"/>
      <c r="F32" s="78"/>
      <c r="G32" s="78"/>
      <c r="H32" s="79"/>
      <c r="I32" s="78"/>
      <c r="J32" s="79"/>
      <c r="K32" s="78"/>
      <c r="L32" s="79"/>
      <c r="M32" s="79"/>
      <c r="N32" s="79"/>
      <c r="O32" s="78"/>
      <c r="P32" s="79"/>
      <c r="Q32" s="78"/>
      <c r="R32" s="79"/>
      <c r="S32" s="78"/>
      <c r="T32" s="79"/>
      <c r="U32" s="78"/>
      <c r="V32" s="79"/>
      <c r="W32" s="78"/>
      <c r="X32" s="79"/>
      <c r="Y32" s="78"/>
      <c r="Z32" s="79"/>
      <c r="AA32" s="78"/>
      <c r="AB32" s="79"/>
      <c r="AC32" s="78"/>
      <c r="AD32" s="79"/>
      <c r="AE32" s="78"/>
      <c r="AF32" s="150"/>
    </row>
    <row r="33" spans="1:32" s="74" customFormat="1" ht="47.25" customHeight="1">
      <c r="A33" s="105" t="s">
        <v>30</v>
      </c>
      <c r="B33" s="109">
        <f>B35</f>
        <v>7579.000000000001</v>
      </c>
      <c r="C33" s="78">
        <f>H33+J33+L33+N33</f>
        <v>3854.4500000000007</v>
      </c>
      <c r="D33" s="78">
        <f>C33</f>
        <v>3854.4500000000007</v>
      </c>
      <c r="E33" s="78">
        <f>I33+K33+M33+O33</f>
        <v>3805.59</v>
      </c>
      <c r="F33" s="78">
        <f>E33/B33*100</f>
        <v>50.212297136825434</v>
      </c>
      <c r="G33" s="78">
        <f>E33/C33*100</f>
        <v>98.7323742687024</v>
      </c>
      <c r="H33" s="79">
        <f>H35</f>
        <v>1733.38</v>
      </c>
      <c r="I33" s="78">
        <f aca="true" t="shared" si="3" ref="I33:AE33">I34+I35</f>
        <v>1346</v>
      </c>
      <c r="J33" s="79">
        <v>557.97</v>
      </c>
      <c r="K33" s="78">
        <v>903.05</v>
      </c>
      <c r="L33" s="79">
        <f>L34+L35</f>
        <v>313.96</v>
      </c>
      <c r="M33" s="79">
        <f t="shared" si="3"/>
        <v>308</v>
      </c>
      <c r="N33" s="79">
        <f t="shared" si="3"/>
        <v>1249.14</v>
      </c>
      <c r="O33" s="78">
        <f t="shared" si="3"/>
        <v>1248.54</v>
      </c>
      <c r="P33" s="79">
        <f t="shared" si="3"/>
        <v>652.63</v>
      </c>
      <c r="Q33" s="78">
        <f t="shared" si="3"/>
        <v>0</v>
      </c>
      <c r="R33" s="79">
        <f t="shared" si="3"/>
        <v>723.19</v>
      </c>
      <c r="S33" s="78">
        <f t="shared" si="3"/>
        <v>0</v>
      </c>
      <c r="T33" s="79">
        <f t="shared" si="3"/>
        <v>609.82</v>
      </c>
      <c r="U33" s="78">
        <f t="shared" si="3"/>
        <v>0</v>
      </c>
      <c r="V33" s="79">
        <f t="shared" si="3"/>
        <v>425.14</v>
      </c>
      <c r="W33" s="78">
        <f t="shared" si="3"/>
        <v>0</v>
      </c>
      <c r="X33" s="79">
        <f t="shared" si="3"/>
        <v>467.13</v>
      </c>
      <c r="Y33" s="78">
        <f t="shared" si="3"/>
        <v>0</v>
      </c>
      <c r="Z33" s="79">
        <f t="shared" si="3"/>
        <v>485.94</v>
      </c>
      <c r="AA33" s="78">
        <f t="shared" si="3"/>
        <v>0</v>
      </c>
      <c r="AB33" s="79">
        <f t="shared" si="3"/>
        <v>243.31</v>
      </c>
      <c r="AC33" s="78">
        <f t="shared" si="3"/>
        <v>0</v>
      </c>
      <c r="AD33" s="79">
        <f t="shared" si="3"/>
        <v>117.39</v>
      </c>
      <c r="AE33" s="78">
        <f t="shared" si="3"/>
        <v>0</v>
      </c>
      <c r="AF33" s="151"/>
    </row>
    <row r="34" spans="1:32" s="74" customFormat="1" ht="47.25" customHeight="1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77">
        <v>0</v>
      </c>
      <c r="H34" s="90">
        <v>0</v>
      </c>
      <c r="I34" s="77">
        <v>0</v>
      </c>
      <c r="J34" s="90">
        <v>0</v>
      </c>
      <c r="K34" s="77">
        <v>0</v>
      </c>
      <c r="L34" s="90">
        <v>0</v>
      </c>
      <c r="M34" s="90">
        <v>0</v>
      </c>
      <c r="N34" s="90">
        <v>0</v>
      </c>
      <c r="O34" s="77">
        <v>0</v>
      </c>
      <c r="P34" s="79"/>
      <c r="Q34" s="78"/>
      <c r="R34" s="79"/>
      <c r="S34" s="78"/>
      <c r="T34" s="79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151"/>
    </row>
    <row r="35" spans="1:32" s="74" customFormat="1" ht="47.25" customHeight="1">
      <c r="A35" s="107" t="s">
        <v>25</v>
      </c>
      <c r="B35" s="110">
        <f>H35+J35+L35+N35+P35+R35+T35+V35+X35+Z35+AB35+AD35</f>
        <v>7579.000000000001</v>
      </c>
      <c r="C35" s="77">
        <f>H35+J35+L35+N35</f>
        <v>3854.4500000000007</v>
      </c>
      <c r="D35" s="77">
        <f>C35</f>
        <v>3854.4500000000007</v>
      </c>
      <c r="E35" s="77">
        <f>I35+K35+M35+O35</f>
        <v>3805.59</v>
      </c>
      <c r="F35" s="77">
        <f>E35/B35*100</f>
        <v>50.212297136825434</v>
      </c>
      <c r="G35" s="77">
        <f>E35/C35*100</f>
        <v>98.7323742687024</v>
      </c>
      <c r="H35" s="90">
        <v>1733.38</v>
      </c>
      <c r="I35" s="77">
        <v>1346</v>
      </c>
      <c r="J35" s="90">
        <v>557.97</v>
      </c>
      <c r="K35" s="77">
        <v>903.05</v>
      </c>
      <c r="L35" s="90">
        <v>313.96</v>
      </c>
      <c r="M35" s="90">
        <v>308</v>
      </c>
      <c r="N35" s="90">
        <v>1249.14</v>
      </c>
      <c r="O35" s="77">
        <v>1248.54</v>
      </c>
      <c r="P35" s="90">
        <v>652.63</v>
      </c>
      <c r="Q35" s="77"/>
      <c r="R35" s="90">
        <v>723.19</v>
      </c>
      <c r="S35" s="77"/>
      <c r="T35" s="90">
        <v>609.82</v>
      </c>
      <c r="U35" s="77"/>
      <c r="V35" s="90">
        <v>425.14</v>
      </c>
      <c r="W35" s="77"/>
      <c r="X35" s="90">
        <v>467.13</v>
      </c>
      <c r="Y35" s="77"/>
      <c r="Z35" s="90">
        <v>485.94</v>
      </c>
      <c r="AA35" s="77"/>
      <c r="AB35" s="90">
        <v>243.31</v>
      </c>
      <c r="AC35" s="77"/>
      <c r="AD35" s="90">
        <v>117.39</v>
      </c>
      <c r="AE35" s="78"/>
      <c r="AF35" s="152"/>
    </row>
    <row r="36" spans="1:32" s="74" customFormat="1" ht="47.25" customHeight="1">
      <c r="A36" s="81" t="s">
        <v>26</v>
      </c>
      <c r="B36" s="82"/>
      <c r="C36" s="77"/>
      <c r="D36" s="77"/>
      <c r="E36" s="78"/>
      <c r="F36" s="78"/>
      <c r="G36" s="78"/>
      <c r="H36" s="79"/>
      <c r="I36" s="78"/>
      <c r="J36" s="79"/>
      <c r="K36" s="78"/>
      <c r="L36" s="79"/>
      <c r="M36" s="79"/>
      <c r="N36" s="79"/>
      <c r="O36" s="78"/>
      <c r="P36" s="79"/>
      <c r="Q36" s="78"/>
      <c r="R36" s="79"/>
      <c r="S36" s="78"/>
      <c r="T36" s="79"/>
      <c r="U36" s="78"/>
      <c r="V36" s="79"/>
      <c r="W36" s="78"/>
      <c r="X36" s="79"/>
      <c r="Y36" s="78"/>
      <c r="Z36" s="79"/>
      <c r="AA36" s="78"/>
      <c r="AB36" s="79"/>
      <c r="AC36" s="78"/>
      <c r="AD36" s="79"/>
      <c r="AE36" s="78"/>
      <c r="AF36" s="80"/>
    </row>
    <row r="37" spans="1:32" s="74" customFormat="1" ht="47.25" customHeight="1">
      <c r="A37" s="81" t="s">
        <v>27</v>
      </c>
      <c r="B37" s="82"/>
      <c r="C37" s="77"/>
      <c r="D37" s="77"/>
      <c r="E37" s="78"/>
      <c r="F37" s="78"/>
      <c r="G37" s="78"/>
      <c r="H37" s="79"/>
      <c r="I37" s="78"/>
      <c r="J37" s="79"/>
      <c r="K37" s="78"/>
      <c r="L37" s="79"/>
      <c r="M37" s="79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80"/>
    </row>
    <row r="38" spans="1:32" s="98" customFormat="1" ht="47.25" customHeight="1">
      <c r="A38" s="105" t="s">
        <v>31</v>
      </c>
      <c r="B38" s="109">
        <f>B39+B40</f>
        <v>195224.51100000003</v>
      </c>
      <c r="C38" s="78">
        <f aca="true" t="shared" si="4" ref="C38:AE38">C39+C40</f>
        <v>60460.441999999995</v>
      </c>
      <c r="D38" s="78">
        <f t="shared" si="4"/>
        <v>60460.441999999995</v>
      </c>
      <c r="E38" s="78">
        <f t="shared" si="4"/>
        <v>57373.6</v>
      </c>
      <c r="F38" s="78">
        <f t="shared" si="4"/>
        <v>29.388522837688136</v>
      </c>
      <c r="G38" s="78">
        <f t="shared" si="4"/>
        <v>94.89444354376371</v>
      </c>
      <c r="H38" s="78">
        <f t="shared" si="4"/>
        <v>10722.093</v>
      </c>
      <c r="I38" s="78">
        <f t="shared" si="4"/>
        <v>6910.6</v>
      </c>
      <c r="J38" s="78">
        <f t="shared" si="4"/>
        <v>17076.858999999997</v>
      </c>
      <c r="K38" s="78">
        <f t="shared" si="4"/>
        <v>17920.42</v>
      </c>
      <c r="L38" s="78">
        <f t="shared" si="4"/>
        <v>16260.59</v>
      </c>
      <c r="M38" s="79">
        <f t="shared" si="4"/>
        <v>14275.44</v>
      </c>
      <c r="N38" s="78">
        <f t="shared" si="4"/>
        <v>16400.893</v>
      </c>
      <c r="O38" s="78">
        <f t="shared" si="4"/>
        <v>18267.14</v>
      </c>
      <c r="P38" s="78">
        <f t="shared" si="4"/>
        <v>21875.299</v>
      </c>
      <c r="Q38" s="78">
        <f t="shared" si="4"/>
        <v>0</v>
      </c>
      <c r="R38" s="78">
        <f t="shared" si="4"/>
        <v>18091.249</v>
      </c>
      <c r="S38" s="78">
        <f t="shared" si="4"/>
        <v>0</v>
      </c>
      <c r="T38" s="78">
        <f t="shared" si="4"/>
        <v>16440.951999999997</v>
      </c>
      <c r="U38" s="78">
        <f t="shared" si="4"/>
        <v>0</v>
      </c>
      <c r="V38" s="78">
        <f t="shared" si="4"/>
        <v>9261.822</v>
      </c>
      <c r="W38" s="78">
        <f t="shared" si="4"/>
        <v>0</v>
      </c>
      <c r="X38" s="78">
        <f t="shared" si="4"/>
        <v>14175.884</v>
      </c>
      <c r="Y38" s="78">
        <f t="shared" si="4"/>
        <v>0</v>
      </c>
      <c r="Z38" s="78">
        <f t="shared" si="4"/>
        <v>16329.324</v>
      </c>
      <c r="AA38" s="78">
        <f t="shared" si="4"/>
        <v>0</v>
      </c>
      <c r="AB38" s="78">
        <f t="shared" si="4"/>
        <v>13328.76</v>
      </c>
      <c r="AC38" s="78">
        <f t="shared" si="4"/>
        <v>0</v>
      </c>
      <c r="AD38" s="78">
        <f t="shared" si="4"/>
        <v>25260.786</v>
      </c>
      <c r="AE38" s="78">
        <f t="shared" si="4"/>
        <v>0</v>
      </c>
      <c r="AF38" s="80"/>
    </row>
    <row r="39" spans="1:32" s="74" customFormat="1" ht="47.25" customHeight="1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90">
        <v>0</v>
      </c>
      <c r="I39" s="77">
        <v>0</v>
      </c>
      <c r="J39" s="90">
        <v>0</v>
      </c>
      <c r="K39" s="77">
        <v>0</v>
      </c>
      <c r="L39" s="90">
        <v>0</v>
      </c>
      <c r="M39" s="90">
        <v>0</v>
      </c>
      <c r="N39" s="90">
        <v>0</v>
      </c>
      <c r="O39" s="77"/>
      <c r="P39" s="90">
        <v>0</v>
      </c>
      <c r="Q39" s="77"/>
      <c r="R39" s="90">
        <v>0</v>
      </c>
      <c r="S39" s="77"/>
      <c r="T39" s="90">
        <v>0</v>
      </c>
      <c r="U39" s="77"/>
      <c r="V39" s="90">
        <v>0</v>
      </c>
      <c r="W39" s="77"/>
      <c r="X39" s="90">
        <v>0</v>
      </c>
      <c r="Y39" s="77"/>
      <c r="Z39" s="90">
        <v>0</v>
      </c>
      <c r="AA39" s="77"/>
      <c r="AB39" s="90">
        <v>0</v>
      </c>
      <c r="AC39" s="77"/>
      <c r="AD39" s="90">
        <v>0</v>
      </c>
      <c r="AE39" s="77"/>
      <c r="AF39" s="99"/>
    </row>
    <row r="40" spans="1:32" s="74" customFormat="1" ht="47.25" customHeight="1">
      <c r="A40" s="107" t="s">
        <v>25</v>
      </c>
      <c r="B40" s="110">
        <f>B35+B27+B19+B13</f>
        <v>195224.51100000003</v>
      </c>
      <c r="C40" s="77">
        <f aca="true" t="shared" si="5" ref="C40:AE40">C35+C27+C19+C13</f>
        <v>60460.441999999995</v>
      </c>
      <c r="D40" s="77">
        <f t="shared" si="5"/>
        <v>60460.441999999995</v>
      </c>
      <c r="E40" s="77">
        <f>I40+K40+M40+O40</f>
        <v>57373.6</v>
      </c>
      <c r="F40" s="77">
        <f>E40/B40*100</f>
        <v>29.388522837688136</v>
      </c>
      <c r="G40" s="77">
        <f>E40/C40*100</f>
        <v>94.89444354376371</v>
      </c>
      <c r="H40" s="90">
        <f t="shared" si="5"/>
        <v>10722.093</v>
      </c>
      <c r="I40" s="77">
        <f t="shared" si="5"/>
        <v>6910.6</v>
      </c>
      <c r="J40" s="90">
        <f t="shared" si="5"/>
        <v>17076.858999999997</v>
      </c>
      <c r="K40" s="77">
        <f t="shared" si="5"/>
        <v>17920.42</v>
      </c>
      <c r="L40" s="90">
        <f t="shared" si="5"/>
        <v>16260.59</v>
      </c>
      <c r="M40" s="90">
        <f t="shared" si="5"/>
        <v>14275.44</v>
      </c>
      <c r="N40" s="90">
        <f t="shared" si="5"/>
        <v>16400.893</v>
      </c>
      <c r="O40" s="77">
        <f t="shared" si="5"/>
        <v>18267.14</v>
      </c>
      <c r="P40" s="90">
        <f t="shared" si="5"/>
        <v>21875.299</v>
      </c>
      <c r="Q40" s="77">
        <f t="shared" si="5"/>
        <v>0</v>
      </c>
      <c r="R40" s="90">
        <f t="shared" si="5"/>
        <v>18091.249</v>
      </c>
      <c r="S40" s="77">
        <f t="shared" si="5"/>
        <v>0</v>
      </c>
      <c r="T40" s="90">
        <f t="shared" si="5"/>
        <v>16440.951999999997</v>
      </c>
      <c r="U40" s="77">
        <f t="shared" si="5"/>
        <v>0</v>
      </c>
      <c r="V40" s="90">
        <f t="shared" si="5"/>
        <v>9261.822</v>
      </c>
      <c r="W40" s="77">
        <f t="shared" si="5"/>
        <v>0</v>
      </c>
      <c r="X40" s="90">
        <f t="shared" si="5"/>
        <v>14175.884</v>
      </c>
      <c r="Y40" s="77">
        <f t="shared" si="5"/>
        <v>0</v>
      </c>
      <c r="Z40" s="90">
        <f t="shared" si="5"/>
        <v>16329.324</v>
      </c>
      <c r="AA40" s="77">
        <f t="shared" si="5"/>
        <v>0</v>
      </c>
      <c r="AB40" s="90">
        <f t="shared" si="5"/>
        <v>13328.76</v>
      </c>
      <c r="AC40" s="77">
        <f t="shared" si="5"/>
        <v>0</v>
      </c>
      <c r="AD40" s="90">
        <f t="shared" si="5"/>
        <v>25260.786</v>
      </c>
      <c r="AE40" s="77">
        <f t="shared" si="5"/>
        <v>0</v>
      </c>
      <c r="AF40" s="99"/>
    </row>
    <row r="41" spans="1:32" s="74" customFormat="1" ht="47.25" customHeight="1">
      <c r="A41" s="81" t="s">
        <v>26</v>
      </c>
      <c r="B41" s="82"/>
      <c r="C41" s="77"/>
      <c r="D41" s="77"/>
      <c r="E41" s="78">
        <f>K41+M41+O41+Q41+S41+U41+W41+Y41+AA41+AC41+AE41</f>
        <v>0</v>
      </c>
      <c r="F41" s="78"/>
      <c r="G41" s="78"/>
      <c r="H41" s="79"/>
      <c r="I41" s="78"/>
      <c r="J41" s="79"/>
      <c r="K41" s="78"/>
      <c r="L41" s="79"/>
      <c r="M41" s="79"/>
      <c r="N41" s="79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78"/>
      <c r="Z41" s="79"/>
      <c r="AA41" s="78"/>
      <c r="AB41" s="79"/>
      <c r="AC41" s="78"/>
      <c r="AD41" s="79"/>
      <c r="AE41" s="78"/>
      <c r="AF41" s="80"/>
    </row>
    <row r="42" spans="1:32" s="74" customFormat="1" ht="47.25" customHeight="1">
      <c r="A42" s="81" t="s">
        <v>27</v>
      </c>
      <c r="B42" s="82"/>
      <c r="C42" s="77"/>
      <c r="D42" s="77"/>
      <c r="E42" s="78">
        <f>K42+M42+O42+Q42+S42+U42+W42+Y42+AA42+AC42+AE42</f>
        <v>0</v>
      </c>
      <c r="F42" s="78"/>
      <c r="G42" s="78"/>
      <c r="H42" s="79"/>
      <c r="I42" s="78"/>
      <c r="J42" s="79"/>
      <c r="K42" s="78"/>
      <c r="L42" s="79"/>
      <c r="M42" s="79"/>
      <c r="N42" s="79"/>
      <c r="O42" s="78"/>
      <c r="P42" s="79"/>
      <c r="Q42" s="78"/>
      <c r="R42" s="79"/>
      <c r="S42" s="78"/>
      <c r="T42" s="79"/>
      <c r="U42" s="78"/>
      <c r="V42" s="79"/>
      <c r="W42" s="78"/>
      <c r="X42" s="79"/>
      <c r="Y42" s="78"/>
      <c r="Z42" s="79"/>
      <c r="AA42" s="78"/>
      <c r="AB42" s="79"/>
      <c r="AC42" s="78"/>
      <c r="AD42" s="79"/>
      <c r="AE42" s="78"/>
      <c r="AF42" s="80"/>
    </row>
    <row r="43" ht="47.25" customHeight="1">
      <c r="B43" s="101"/>
    </row>
    <row r="44" spans="2:44" ht="47.25" customHeight="1">
      <c r="B44" s="146" t="s">
        <v>42</v>
      </c>
      <c r="C44" s="146"/>
      <c r="D44" s="146"/>
      <c r="E44" s="146"/>
      <c r="F44" s="146"/>
      <c r="G44" s="146"/>
      <c r="H44" s="153" t="s">
        <v>53</v>
      </c>
      <c r="I44" s="153"/>
      <c r="J44" s="153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2:44" ht="47.25" customHeight="1">
      <c r="B45" s="101"/>
      <c r="C45" s="101"/>
      <c r="D45" s="101"/>
      <c r="E45" s="101"/>
      <c r="F45" s="101"/>
      <c r="G45" s="101"/>
      <c r="H45" s="103"/>
      <c r="I45" s="103"/>
      <c r="J45" s="103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2:44" ht="47.25" customHeight="1">
      <c r="B46" s="146" t="s">
        <v>54</v>
      </c>
      <c r="C46" s="146"/>
      <c r="D46" s="146"/>
      <c r="E46" s="146"/>
      <c r="F46" s="101"/>
      <c r="G46" s="101"/>
      <c r="H46" s="103"/>
      <c r="I46" s="153" t="s">
        <v>55</v>
      </c>
      <c r="J46" s="153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3:44" ht="47.25" customHeight="1">
      <c r="C47" s="100"/>
      <c r="D47" s="100"/>
      <c r="E47" s="100"/>
      <c r="F47" s="100"/>
      <c r="G47" s="100"/>
      <c r="H47" s="102"/>
      <c r="I47" s="102"/>
      <c r="J47" s="102"/>
      <c r="K47" s="102"/>
      <c r="L47" s="102"/>
      <c r="M47" s="102"/>
      <c r="N47" s="102"/>
      <c r="O47" s="102"/>
      <c r="P47" s="102"/>
      <c r="Q47" s="104"/>
      <c r="R47" s="102"/>
      <c r="S47" s="10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0"/>
    </row>
    <row r="48" spans="2:44" ht="47.25" customHeight="1">
      <c r="B48" s="146" t="s">
        <v>56</v>
      </c>
      <c r="C48" s="146"/>
      <c r="D48" s="146"/>
      <c r="E48" s="146"/>
      <c r="F48" s="146"/>
      <c r="G48" s="100"/>
      <c r="H48" s="102"/>
      <c r="I48" s="102"/>
      <c r="J48" s="102"/>
      <c r="K48" s="102"/>
      <c r="L48" s="102"/>
      <c r="M48" s="102"/>
      <c r="N48" s="102"/>
      <c r="O48" s="102"/>
      <c r="P48" s="102"/>
      <c r="Q48" s="104"/>
      <c r="R48" s="102"/>
      <c r="S48" s="10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0"/>
    </row>
    <row r="49" spans="2:7" ht="47.25" customHeight="1">
      <c r="B49" s="146" t="s">
        <v>47</v>
      </c>
      <c r="C49" s="146"/>
      <c r="D49" s="146"/>
      <c r="E49" s="146"/>
      <c r="F49" s="146"/>
      <c r="G49" s="146"/>
    </row>
  </sheetData>
  <sheetProtection/>
  <mergeCells count="31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11:AF13"/>
    <mergeCell ref="B48:F48"/>
    <mergeCell ref="B49:G49"/>
    <mergeCell ref="AF16:AF19"/>
    <mergeCell ref="AF24:AF27"/>
    <mergeCell ref="AF32:AF35"/>
    <mergeCell ref="B44:G44"/>
    <mergeCell ref="H44:J44"/>
    <mergeCell ref="B46:E46"/>
    <mergeCell ref="I46:J46"/>
  </mergeCells>
  <printOptions horizontalCentered="1"/>
  <pageMargins left="0" right="0" top="0" bottom="0" header="0.31496062992125984" footer="0.31496062992125984"/>
  <pageSetup fitToHeight="2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3"/>
  <sheetViews>
    <sheetView zoomScalePageLayoutView="0" workbookViewId="0" topLeftCell="A1">
      <pane xSplit="10" ySplit="6" topLeftCell="V10" activePane="bottomRight" state="frozen"/>
      <selection pane="topLeft" activeCell="A1" sqref="A1"/>
      <selection pane="topRight" activeCell="K1" sqref="K1"/>
      <selection pane="bottomLeft" activeCell="A7" sqref="A7"/>
      <selection pane="bottomRight" activeCell="E11" sqref="E11"/>
    </sheetView>
  </sheetViews>
  <sheetFormatPr defaultColWidth="8.8515625" defaultRowHeight="12.75"/>
  <cols>
    <col min="1" max="1" width="30.28125" style="100" customWidth="1"/>
    <col min="2" max="2" width="10.28125" style="100" customWidth="1"/>
    <col min="3" max="3" width="10.7109375" style="102" customWidth="1"/>
    <col min="4" max="4" width="9.7109375" style="102" customWidth="1"/>
    <col min="5" max="7" width="8.8515625" style="102" customWidth="1"/>
    <col min="8" max="8" width="8.8515625" style="119" customWidth="1"/>
    <col min="9" max="9" width="8.8515625" style="59" customWidth="1"/>
    <col min="10" max="10" width="8.8515625" style="119" customWidth="1"/>
    <col min="11" max="11" width="8.8515625" style="59" customWidth="1"/>
    <col min="12" max="12" width="8.8515625" style="119" customWidth="1"/>
    <col min="13" max="13" width="8.8515625" style="59" customWidth="1"/>
    <col min="14" max="14" width="8.8515625" style="119" customWidth="1"/>
    <col min="15" max="15" width="8.8515625" style="59" customWidth="1"/>
    <col min="16" max="16" width="8.8515625" style="119" customWidth="1"/>
    <col min="17" max="17" width="8.8515625" style="59" customWidth="1"/>
    <col min="18" max="18" width="8.8515625" style="119" customWidth="1"/>
    <col min="19" max="19" width="8.8515625" style="59" customWidth="1"/>
    <col min="20" max="20" width="8.8515625" style="120" customWidth="1"/>
    <col min="21" max="21" width="8.8515625" style="102" customWidth="1"/>
    <col min="22" max="22" width="8.8515625" style="120" customWidth="1"/>
    <col min="23" max="23" width="8.8515625" style="102" customWidth="1"/>
    <col min="24" max="24" width="8.8515625" style="120" customWidth="1"/>
    <col min="25" max="25" width="8.8515625" style="102" customWidth="1"/>
    <col min="26" max="26" width="8.8515625" style="120" customWidth="1"/>
    <col min="27" max="27" width="8.8515625" style="102" customWidth="1"/>
    <col min="28" max="28" width="8.8515625" style="120" customWidth="1"/>
    <col min="29" max="29" width="8.8515625" style="102" customWidth="1"/>
    <col min="30" max="30" width="8.8515625" style="120" customWidth="1"/>
    <col min="31" max="31" width="8.8515625" style="102" customWidth="1"/>
    <col min="32" max="32" width="16.57421875" style="100" customWidth="1"/>
    <col min="33" max="16384" width="8.8515625" style="59" customWidth="1"/>
  </cols>
  <sheetData>
    <row r="1" spans="1:32" ht="47.25" customHeight="1">
      <c r="A1" s="156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8" t="s">
        <v>14</v>
      </c>
      <c r="T1" s="156" t="s">
        <v>32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58" t="s">
        <v>14</v>
      </c>
    </row>
    <row r="2" spans="1:32" s="61" customFormat="1" ht="47.25" customHeight="1">
      <c r="A2" s="155" t="s">
        <v>5</v>
      </c>
      <c r="B2" s="157" t="s">
        <v>23</v>
      </c>
      <c r="C2" s="157" t="s">
        <v>19</v>
      </c>
      <c r="D2" s="157" t="s">
        <v>49</v>
      </c>
      <c r="E2" s="157" t="s">
        <v>20</v>
      </c>
      <c r="F2" s="154" t="s">
        <v>15</v>
      </c>
      <c r="G2" s="154"/>
      <c r="H2" s="154" t="s">
        <v>0</v>
      </c>
      <c r="I2" s="154"/>
      <c r="J2" s="154" t="s">
        <v>1</v>
      </c>
      <c r="K2" s="154"/>
      <c r="L2" s="154" t="s">
        <v>2</v>
      </c>
      <c r="M2" s="154"/>
      <c r="N2" s="154" t="s">
        <v>3</v>
      </c>
      <c r="O2" s="154"/>
      <c r="P2" s="154" t="s">
        <v>4</v>
      </c>
      <c r="Q2" s="154"/>
      <c r="R2" s="154" t="s">
        <v>6</v>
      </c>
      <c r="S2" s="154"/>
      <c r="T2" s="154" t="s">
        <v>7</v>
      </c>
      <c r="U2" s="154"/>
      <c r="V2" s="154" t="s">
        <v>8</v>
      </c>
      <c r="W2" s="154"/>
      <c r="X2" s="154" t="s">
        <v>9</v>
      </c>
      <c r="Y2" s="154"/>
      <c r="Z2" s="154" t="s">
        <v>10</v>
      </c>
      <c r="AA2" s="154"/>
      <c r="AB2" s="154" t="s">
        <v>11</v>
      </c>
      <c r="AC2" s="154"/>
      <c r="AD2" s="154" t="s">
        <v>12</v>
      </c>
      <c r="AE2" s="154"/>
      <c r="AF2" s="155" t="s">
        <v>21</v>
      </c>
    </row>
    <row r="3" spans="1:32" s="61" customFormat="1" ht="47.25" customHeight="1">
      <c r="A3" s="155"/>
      <c r="B3" s="158"/>
      <c r="C3" s="158"/>
      <c r="D3" s="158"/>
      <c r="E3" s="158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55"/>
    </row>
    <row r="4" spans="1:32" s="64" customFormat="1" ht="47.25" customHeight="1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>
      <c r="A11" s="84" t="s">
        <v>30</v>
      </c>
      <c r="B11" s="85">
        <f>B12+B13+B14+B15</f>
        <v>3045.2000000000003</v>
      </c>
      <c r="C11" s="86">
        <f>C12+C13+C14+C15</f>
        <v>1756.0620000000001</v>
      </c>
      <c r="D11" s="86">
        <f>D13</f>
        <v>1756.0620000000001</v>
      </c>
      <c r="E11" s="86">
        <f>E12+E13+E14+E15</f>
        <v>1322.42</v>
      </c>
      <c r="F11" s="86">
        <f>E11/B11*100</f>
        <v>43.42637593589912</v>
      </c>
      <c r="G11" s="87">
        <f>E11/C11*100</f>
        <v>75.30599716866489</v>
      </c>
      <c r="H11" s="111">
        <v>0</v>
      </c>
      <c r="I11" s="86">
        <v>0</v>
      </c>
      <c r="J11" s="111">
        <f>J12+J13</f>
        <v>287.009</v>
      </c>
      <c r="K11" s="86">
        <f aca="true" t="shared" si="0" ref="K11:AE11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</v>
      </c>
      <c r="Q11" s="86">
        <f t="shared" si="0"/>
        <v>190.91</v>
      </c>
      <c r="R11" s="111">
        <f t="shared" si="0"/>
        <v>31.647</v>
      </c>
      <c r="S11" s="86">
        <f t="shared" si="0"/>
        <v>0</v>
      </c>
      <c r="T11" s="111">
        <f t="shared" si="0"/>
        <v>341.002</v>
      </c>
      <c r="U11" s="86">
        <f t="shared" si="0"/>
        <v>0</v>
      </c>
      <c r="V11" s="111">
        <f t="shared" si="0"/>
        <v>27.799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446.114</v>
      </c>
      <c r="AA11" s="86">
        <f t="shared" si="0"/>
        <v>0</v>
      </c>
      <c r="AB11" s="111">
        <f t="shared" si="0"/>
        <v>124.094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47" t="s">
        <v>57</v>
      </c>
    </row>
    <row r="12" spans="1:32" s="74" customFormat="1" ht="47.25" customHeight="1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48"/>
    </row>
    <row r="13" spans="1:32" s="74" customFormat="1" ht="47.25" customHeight="1">
      <c r="A13" s="107" t="s">
        <v>25</v>
      </c>
      <c r="B13" s="108">
        <f>J13+L13+N13+P13+R13+T13+V13+X13+Z13+AB13+AD13</f>
        <v>3045.2000000000003</v>
      </c>
      <c r="C13" s="77">
        <f>H13+J13+L13+N13+P13</f>
        <v>1756.0620000000001</v>
      </c>
      <c r="D13" s="77">
        <f>C13</f>
        <v>1756.0620000000001</v>
      </c>
      <c r="E13" s="78">
        <f>I13+K13+M13+O13+Q13</f>
        <v>1322.42</v>
      </c>
      <c r="F13" s="77">
        <f>E13/B13*100</f>
        <v>43.42637593589912</v>
      </c>
      <c r="G13" s="90">
        <f>E13/C13*100</f>
        <v>75.30599716866489</v>
      </c>
      <c r="H13" s="113">
        <v>0</v>
      </c>
      <c r="I13" s="78">
        <v>0</v>
      </c>
      <c r="J13" s="113">
        <v>287.009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</v>
      </c>
      <c r="Q13" s="77">
        <v>190.91</v>
      </c>
      <c r="R13" s="113">
        <v>31.647</v>
      </c>
      <c r="S13" s="77"/>
      <c r="T13" s="113">
        <v>341.002</v>
      </c>
      <c r="U13" s="77"/>
      <c r="V13" s="113">
        <v>27.799</v>
      </c>
      <c r="W13" s="77"/>
      <c r="X13" s="113">
        <v>146.386</v>
      </c>
      <c r="Y13" s="77"/>
      <c r="Z13" s="113">
        <v>446.114</v>
      </c>
      <c r="AA13" s="77"/>
      <c r="AB13" s="113">
        <v>124.094</v>
      </c>
      <c r="AC13" s="77"/>
      <c r="AD13" s="113">
        <v>172.096</v>
      </c>
      <c r="AE13" s="78"/>
      <c r="AF13" s="149"/>
    </row>
    <row r="14" spans="1:32" s="74" customFormat="1" ht="47.25" customHeight="1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50" t="s">
        <v>58</v>
      </c>
    </row>
    <row r="17" spans="1:32" s="74" customFormat="1" ht="47.25" customHeight="1">
      <c r="A17" s="105" t="s">
        <v>30</v>
      </c>
      <c r="B17" s="106">
        <f>B18+B19</f>
        <v>180931.104</v>
      </c>
      <c r="C17" s="78">
        <f>C19</f>
        <v>73198.572</v>
      </c>
      <c r="D17" s="78">
        <f>D19</f>
        <v>73198.572</v>
      </c>
      <c r="E17" s="78">
        <f>E19</f>
        <v>67147.33</v>
      </c>
      <c r="F17" s="78">
        <f>E17/B17*100</f>
        <v>37.11209875776804</v>
      </c>
      <c r="G17" s="79">
        <f>E17/C17*100</f>
        <v>91.73311468425915</v>
      </c>
      <c r="H17" s="112">
        <f>H19</f>
        <v>7282.588</v>
      </c>
      <c r="I17" s="78">
        <v>5385.6</v>
      </c>
      <c r="J17" s="112">
        <f>J18+J19</f>
        <v>15698.08</v>
      </c>
      <c r="K17" s="78">
        <f>K18+K19</f>
        <v>15698.81</v>
      </c>
      <c r="L17" s="112">
        <f aca="true" t="shared" si="1" ref="L17:AE17">L18+L19</f>
        <v>14327.93</v>
      </c>
      <c r="M17" s="79">
        <f t="shared" si="1"/>
        <v>13021.45</v>
      </c>
      <c r="N17" s="112">
        <f t="shared" si="1"/>
        <v>14218.094</v>
      </c>
      <c r="O17" s="78">
        <f t="shared" si="1"/>
        <v>15823.16</v>
      </c>
      <c r="P17" s="112">
        <f t="shared" si="1"/>
        <v>21671.88</v>
      </c>
      <c r="Q17" s="78">
        <f t="shared" si="1"/>
        <v>17218.31</v>
      </c>
      <c r="R17" s="112">
        <f t="shared" si="1"/>
        <v>17336.412</v>
      </c>
      <c r="S17" s="78">
        <f t="shared" si="1"/>
        <v>0</v>
      </c>
      <c r="T17" s="112">
        <f t="shared" si="1"/>
        <v>15206.08</v>
      </c>
      <c r="U17" s="78">
        <f t="shared" si="1"/>
        <v>0</v>
      </c>
      <c r="V17" s="112">
        <f t="shared" si="1"/>
        <v>8808.88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51"/>
    </row>
    <row r="18" spans="1:32" s="74" customFormat="1" ht="48" customHeight="1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51"/>
    </row>
    <row r="19" spans="1:32" s="74" customFormat="1" ht="57.75" customHeight="1">
      <c r="A19" s="107" t="s">
        <v>25</v>
      </c>
      <c r="B19" s="108">
        <f>H19+J19+L19+N19+P19+R19+T19+V19+X19+Z19+AB19+AD19</f>
        <v>180931.104</v>
      </c>
      <c r="C19" s="77">
        <f>H19+J19+L19+N19+P19</f>
        <v>73198.572</v>
      </c>
      <c r="D19" s="77">
        <f>C19</f>
        <v>73198.572</v>
      </c>
      <c r="E19" s="77">
        <f>I19+K19+M19+O19+Q19</f>
        <v>67147.33</v>
      </c>
      <c r="F19" s="77">
        <f>E19/B19*100</f>
        <v>37.11209875776804</v>
      </c>
      <c r="G19" s="90">
        <f>E19/C19*100</f>
        <v>91.73311468425915</v>
      </c>
      <c r="H19" s="113">
        <v>7282.588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14218.094</v>
      </c>
      <c r="O19" s="77">
        <v>15823.16</v>
      </c>
      <c r="P19" s="113">
        <v>21671.88</v>
      </c>
      <c r="Q19" s="77">
        <v>17218.31</v>
      </c>
      <c r="R19" s="113">
        <v>17336.412</v>
      </c>
      <c r="S19" s="77"/>
      <c r="T19" s="113">
        <v>15206.08</v>
      </c>
      <c r="U19" s="77"/>
      <c r="V19" s="113">
        <v>8808.88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52"/>
    </row>
    <row r="20" spans="1:32" s="74" customFormat="1" ht="47.25" customHeight="1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50" t="s">
        <v>59</v>
      </c>
    </row>
    <row r="25" spans="1:32" s="96" customFormat="1" ht="24" customHeight="1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3195.89</v>
      </c>
      <c r="F25" s="71">
        <f>E25/B25*100</f>
        <v>87.10038665072496</v>
      </c>
      <c r="G25" s="72">
        <f>E25/C25*100</f>
        <v>90.86202484860546</v>
      </c>
      <c r="H25" s="118">
        <f>H26+H27</f>
        <v>1706.125</v>
      </c>
      <c r="I25" s="71">
        <f aca="true" t="shared" si="2" ref="I25:AE25">I26+I27</f>
        <v>179</v>
      </c>
      <c r="J25" s="118">
        <f t="shared" si="2"/>
        <v>533.8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0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51"/>
    </row>
    <row r="26" spans="1:32" s="74" customFormat="1" ht="18.75" customHeight="1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51"/>
    </row>
    <row r="27" spans="1:32" s="74" customFormat="1" ht="19.5" customHeight="1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</f>
        <v>3195.89</v>
      </c>
      <c r="F27" s="77">
        <f>E27/B27*100</f>
        <v>87.10038665072496</v>
      </c>
      <c r="G27" s="97">
        <f>E27/C27*100</f>
        <v>90.86202484860546</v>
      </c>
      <c r="H27" s="113">
        <v>1706.125</v>
      </c>
      <c r="I27" s="77">
        <v>179</v>
      </c>
      <c r="J27" s="113">
        <v>533.8</v>
      </c>
      <c r="K27" s="77">
        <v>1050.94</v>
      </c>
      <c r="L27" s="113">
        <v>509</v>
      </c>
      <c r="M27" s="90">
        <v>649.01</v>
      </c>
      <c r="N27" s="113">
        <v>713.975</v>
      </c>
      <c r="O27" s="77">
        <v>628.53</v>
      </c>
      <c r="P27" s="113">
        <v>54.4</v>
      </c>
      <c r="Q27" s="77">
        <v>688.41</v>
      </c>
      <c r="R27" s="113"/>
      <c r="S27" s="77"/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</v>
      </c>
      <c r="AC27" s="77"/>
      <c r="AD27" s="113">
        <v>0.04</v>
      </c>
      <c r="AE27" s="78"/>
      <c r="AF27" s="152"/>
    </row>
    <row r="28" spans="1:32" s="74" customFormat="1" ht="24.75" customHeight="1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50" t="s">
        <v>60</v>
      </c>
    </row>
    <row r="33" spans="1:32" s="74" customFormat="1" ht="47.25" customHeight="1">
      <c r="A33" s="105" t="s">
        <v>30</v>
      </c>
      <c r="B33" s="109">
        <f>B35</f>
        <v>7579.000000000002</v>
      </c>
      <c r="C33" s="78">
        <f>C35</f>
        <v>4507.080000000001</v>
      </c>
      <c r="D33" s="78">
        <f>C33</f>
        <v>4507.080000000001</v>
      </c>
      <c r="E33" s="78">
        <f>E35</f>
        <v>4090.19</v>
      </c>
      <c r="F33" s="78">
        <f>E33/B33*100</f>
        <v>53.96740994854201</v>
      </c>
      <c r="G33" s="79">
        <f>E33/C33*100</f>
        <v>90.75033059098129</v>
      </c>
      <c r="H33" s="112">
        <f>H35</f>
        <v>1733.38</v>
      </c>
      <c r="I33" s="78">
        <f aca="true" t="shared" si="3" ref="I33:AE33">I34+I35</f>
        <v>1346</v>
      </c>
      <c r="J33" s="112">
        <v>557.97</v>
      </c>
      <c r="K33" s="78">
        <v>903.05</v>
      </c>
      <c r="L33" s="112">
        <f>L34+L35</f>
        <v>313.96</v>
      </c>
      <c r="M33" s="79">
        <f t="shared" si="3"/>
        <v>308</v>
      </c>
      <c r="N33" s="112">
        <f t="shared" si="3"/>
        <v>1249.14</v>
      </c>
      <c r="O33" s="78">
        <f t="shared" si="3"/>
        <v>1248.54</v>
      </c>
      <c r="P33" s="112">
        <f t="shared" si="3"/>
        <v>652.63</v>
      </c>
      <c r="Q33" s="78">
        <f t="shared" si="3"/>
        <v>284.6</v>
      </c>
      <c r="R33" s="112">
        <f t="shared" si="3"/>
        <v>1111.47</v>
      </c>
      <c r="S33" s="78">
        <f t="shared" si="3"/>
        <v>0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51"/>
    </row>
    <row r="34" spans="1:32" s="74" customFormat="1" ht="47.25" customHeight="1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51"/>
    </row>
    <row r="35" spans="1:32" s="74" customFormat="1" ht="52.5" customHeight="1">
      <c r="A35" s="107" t="s">
        <v>25</v>
      </c>
      <c r="B35" s="110">
        <f>H35+J35+L35+N35+P35+R35+T35+V35+X35+Z35+AB35+AD35</f>
        <v>7579.000000000002</v>
      </c>
      <c r="C35" s="77">
        <f>H35+J35+L35+N35+P35</f>
        <v>4507.080000000001</v>
      </c>
      <c r="D35" s="77">
        <f>C35</f>
        <v>4507.080000000001</v>
      </c>
      <c r="E35" s="77">
        <f>I35+K35+M35+O35+Q35</f>
        <v>4090.19</v>
      </c>
      <c r="F35" s="77">
        <f>E35/B35*100</f>
        <v>53.96740994854201</v>
      </c>
      <c r="G35" s="90">
        <f>E35/C35*100</f>
        <v>90.75033059098129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313.96</v>
      </c>
      <c r="M35" s="90">
        <v>308</v>
      </c>
      <c r="N35" s="113">
        <v>1249.14</v>
      </c>
      <c r="O35" s="77">
        <v>1248.54</v>
      </c>
      <c r="P35" s="113">
        <v>652.63</v>
      </c>
      <c r="Q35" s="77">
        <v>284.6</v>
      </c>
      <c r="R35" s="113">
        <v>1111.47</v>
      </c>
      <c r="S35" s="77"/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52"/>
    </row>
    <row r="36" spans="1:32" s="74" customFormat="1" ht="24" customHeight="1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32" s="74" customFormat="1" ht="20.25" customHeight="1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32" s="98" customFormat="1" ht="24" customHeight="1">
      <c r="A38" s="105" t="s">
        <v>31</v>
      </c>
      <c r="B38" s="109">
        <f>B39+B40</f>
        <v>195224.507</v>
      </c>
      <c r="C38" s="78">
        <f aca="true" t="shared" si="4" ref="C38:AE38">C39+C40</f>
        <v>82979.014</v>
      </c>
      <c r="D38" s="78">
        <f t="shared" si="4"/>
        <v>82979.014</v>
      </c>
      <c r="E38" s="78">
        <f t="shared" si="4"/>
        <v>75755.83</v>
      </c>
      <c r="F38" s="78">
        <f t="shared" si="4"/>
        <v>38.8044673100391</v>
      </c>
      <c r="G38" s="78">
        <f t="shared" si="4"/>
        <v>91.2951677155383</v>
      </c>
      <c r="H38" s="112">
        <f t="shared" si="4"/>
        <v>10722.093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17920.42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</v>
      </c>
      <c r="Q38" s="78">
        <f t="shared" si="4"/>
        <v>18382.23</v>
      </c>
      <c r="R38" s="112">
        <f t="shared" si="4"/>
        <v>18479.529000000002</v>
      </c>
      <c r="S38" s="78">
        <f t="shared" si="4"/>
        <v>0</v>
      </c>
      <c r="T38" s="112">
        <f t="shared" si="4"/>
        <v>15888.392</v>
      </c>
      <c r="U38" s="78">
        <f t="shared" si="4"/>
        <v>0</v>
      </c>
      <c r="V38" s="112">
        <f t="shared" si="4"/>
        <v>9191.119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</v>
      </c>
      <c r="AE38" s="78">
        <f t="shared" si="4"/>
        <v>0</v>
      </c>
      <c r="AF38" s="80"/>
    </row>
    <row r="39" spans="1:32" s="74" customFormat="1" ht="17.25" customHeight="1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32" s="74" customFormat="1" ht="15.75" customHeight="1">
      <c r="A40" s="107" t="s">
        <v>25</v>
      </c>
      <c r="B40" s="110">
        <f>B35+B27+B19+B13</f>
        <v>195224.507</v>
      </c>
      <c r="C40" s="77">
        <f>H40+J40+L40+N40+P40</f>
        <v>82979.014</v>
      </c>
      <c r="D40" s="77">
        <f>C40</f>
        <v>82979.014</v>
      </c>
      <c r="E40" s="77">
        <f>I40+K40+M40+O40+Q40</f>
        <v>75755.83</v>
      </c>
      <c r="F40" s="77">
        <f>E40/B40*100</f>
        <v>38.8044673100391</v>
      </c>
      <c r="G40" s="77">
        <f>E40/C40*100</f>
        <v>91.2951677155383</v>
      </c>
      <c r="H40" s="113">
        <f aca="true" t="shared" si="5" ref="H40:AE40">H35+H27+H19+H13</f>
        <v>10722.093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17920.42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</v>
      </c>
      <c r="Q40" s="77">
        <f t="shared" si="5"/>
        <v>18382.23</v>
      </c>
      <c r="R40" s="113">
        <f t="shared" si="5"/>
        <v>18479.529000000002</v>
      </c>
      <c r="S40" s="77">
        <f t="shared" si="5"/>
        <v>0</v>
      </c>
      <c r="T40" s="113">
        <f t="shared" si="5"/>
        <v>15888.392</v>
      </c>
      <c r="U40" s="77">
        <f t="shared" si="5"/>
        <v>0</v>
      </c>
      <c r="V40" s="113">
        <f t="shared" si="5"/>
        <v>9191.119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</v>
      </c>
      <c r="AE40" s="77">
        <f t="shared" si="5"/>
        <v>0</v>
      </c>
      <c r="AF40" s="99"/>
    </row>
    <row r="41" spans="2:30" ht="47.25" customHeight="1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>
      <c r="A42" s="122"/>
      <c r="B42" s="159" t="s">
        <v>42</v>
      </c>
      <c r="C42" s="159"/>
      <c r="D42" s="159"/>
      <c r="E42" s="159"/>
      <c r="F42" s="159"/>
      <c r="G42" s="159"/>
      <c r="H42" s="160" t="s">
        <v>61</v>
      </c>
      <c r="I42" s="160"/>
      <c r="J42" s="160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2:44" ht="47.25" customHeight="1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2:44" ht="57.75" customHeight="1">
      <c r="B44" s="132" t="s">
        <v>62</v>
      </c>
      <c r="C44" s="132"/>
      <c r="D44" s="132"/>
      <c r="E44" s="132"/>
      <c r="F44" s="101"/>
      <c r="G44" s="101"/>
      <c r="H44" s="161" t="s">
        <v>63</v>
      </c>
      <c r="I44" s="161"/>
      <c r="J44" s="161"/>
      <c r="K44" s="161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3:44" ht="47.25" customHeight="1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2:44" ht="47.25" customHeight="1">
      <c r="B46" s="146" t="s">
        <v>56</v>
      </c>
      <c r="C46" s="146"/>
      <c r="D46" s="146"/>
      <c r="E46" s="146"/>
      <c r="F46" s="146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2:30" ht="47.25" customHeight="1">
      <c r="B47" s="146" t="s">
        <v>47</v>
      </c>
      <c r="C47" s="146"/>
      <c r="D47" s="146"/>
      <c r="E47" s="146"/>
      <c r="F47" s="146"/>
      <c r="G47" s="146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8:30" ht="12.75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 ht="12.75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 ht="12.75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 ht="12.75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 ht="12.75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 ht="12.75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 ht="12.75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 ht="12.75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 ht="12.75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 ht="12.75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 ht="12.75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 ht="12.75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 ht="12.75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 ht="12.75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 ht="12.75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 ht="12.75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 ht="12.75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 ht="12.75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 ht="12.75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 ht="12.75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 ht="12.75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 ht="12.75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 ht="12.75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 ht="12.75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 ht="12.75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 ht="12.75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 ht="12.75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 ht="12.75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 ht="12.75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 ht="12.75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 ht="12.75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 ht="12.75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 ht="12.75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 ht="12.75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 ht="12.75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 ht="12.75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 ht="12.75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 ht="12.75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 ht="12.75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 ht="12.75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 ht="12.75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 ht="12.75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 ht="12.75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 ht="12.75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 ht="12.75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 ht="12.75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 ht="12.75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 ht="12.75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 ht="12.75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 ht="12.75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 ht="12.75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 ht="12.75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 ht="12.75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 ht="12.75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 ht="12.75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 ht="12.75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 ht="12.75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 ht="12.75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 ht="12.75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 ht="12.75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 ht="12.75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 ht="12.75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 ht="12.75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 ht="12.75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 ht="12.75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 ht="12.75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 ht="12.75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 ht="12.75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 ht="12.75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 ht="12.75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 ht="12.75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 ht="12.75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 ht="12.75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 ht="12.75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 ht="12.75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 ht="12.75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 ht="12.75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 ht="12.75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 ht="12.75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 ht="12.75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 ht="12.75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 ht="12.75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 ht="12.75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 ht="12.75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 ht="12.75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 ht="12.75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 ht="12.75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 ht="12.75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 ht="12.75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 ht="12.75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 ht="12.75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 ht="12.75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 ht="12.75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 ht="12.75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 ht="12.75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 ht="12.75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 ht="12.75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 ht="12.75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 ht="12.75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 ht="12.75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 ht="12.75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 ht="12.75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 ht="12.75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 ht="12.75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 ht="12.75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 ht="12.75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 ht="12.75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 ht="12.75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 ht="12.75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 ht="12.75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 ht="12.75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 ht="12.75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 ht="12.75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 ht="12.75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 ht="12.75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 ht="12.75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 ht="12.75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 ht="12.75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 ht="12.75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 ht="12.75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 ht="12.75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 ht="12.75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 ht="12.75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 ht="12.75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 ht="12.75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 ht="12.75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 ht="12.75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 ht="12.75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 ht="12.75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 ht="12.75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 ht="12.75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 ht="12.75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 ht="12.75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 ht="12.75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 ht="12.75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 ht="12.75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 ht="12.75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 ht="12.75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 ht="12.75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 ht="12.75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 ht="12.75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 ht="12.75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 ht="12.75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 ht="12.75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 ht="12.75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 ht="12.75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 ht="12.75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 ht="12.75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 ht="12.75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 ht="12.75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 ht="12.75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 ht="12.75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 ht="12.75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 ht="12.75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 ht="12.75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 ht="12.75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 ht="12.75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 ht="12.75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 ht="12.75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 ht="12.75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 ht="12.75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 ht="12.75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 ht="12.75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 ht="12.75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 ht="12.75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 ht="12.75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 ht="12.75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 ht="12.75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 ht="12.75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 ht="12.75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 ht="12.75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 ht="12.75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 ht="12.75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 ht="12.75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 ht="12.75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 ht="12.75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 ht="12.75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 ht="12.75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 ht="12.75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 ht="12.75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 ht="12.75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 ht="12.75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 ht="12.75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 ht="12.75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 ht="12.75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 ht="12.75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 ht="12.75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 ht="12.75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 ht="12.75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 ht="12.75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 ht="12.75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 ht="12.75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 ht="12.75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 ht="12.75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 ht="12.75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 ht="12.75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 ht="12.75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 ht="12.75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 ht="12.75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 ht="12.75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 ht="12.75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 ht="12.75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 ht="12.75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 ht="12.75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 ht="12.75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 ht="12.75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 ht="12.75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 ht="12.75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 ht="12.75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 ht="12.75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 ht="12.75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 ht="12.75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 ht="12.75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 ht="12.75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 ht="12.75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 ht="12.75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 ht="12.75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 ht="12.75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 ht="12.75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 ht="12.75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 ht="12.75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 ht="12.75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 ht="12.75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 ht="12.75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 ht="12.75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 ht="12.75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 ht="12.75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 ht="12.75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 ht="12.75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 ht="12.75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 ht="12.75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 ht="12.75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 ht="12.75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 ht="12.75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 ht="12.75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 ht="12.75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 ht="12.75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 ht="12.75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 ht="12.75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 ht="12.75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 ht="12.75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 ht="12.75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 ht="12.75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 ht="12.75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 ht="12.75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 ht="12.75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 ht="12.75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 ht="12.75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 ht="12.75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 ht="12.75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 ht="12.75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 ht="12.75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 ht="12.75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 ht="12.75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 ht="12.75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 ht="12.75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 ht="12.75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 ht="12.75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 ht="12.75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 ht="12.75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 ht="12.75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 ht="12.75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 ht="12.75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 ht="12.75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 ht="12.75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 ht="12.75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 ht="12.75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 ht="12.75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 ht="12.75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 ht="12.75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 ht="12.75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 ht="12.75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 ht="12.75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 ht="12.75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 ht="12.75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 ht="12.75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 ht="12.75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 ht="12.75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 ht="12.75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 ht="12.75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 ht="12.75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 ht="12.75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 ht="12.75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 ht="12.75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 ht="12.75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 ht="12.75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 ht="12.75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 ht="12.75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 ht="12.75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 ht="12.75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 ht="12.75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 ht="12.75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 ht="12.75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 ht="12.75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 ht="12.75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 ht="12.75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 ht="12.75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 ht="12.75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 ht="12.75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 ht="12.75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 ht="12.75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 ht="12.75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 ht="12.75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 ht="12.75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 ht="12.75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 ht="12.75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 ht="12.75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 ht="12.75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 ht="12.75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 ht="12.75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 ht="12.75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 ht="12.75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 ht="12.75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 ht="12.75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 ht="12.75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 ht="12.75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 ht="12.75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 ht="12.75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 ht="12.75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 ht="12.75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 ht="12.75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 ht="12.75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 ht="12.75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 ht="12.75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 ht="12.75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 ht="12.75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 ht="12.75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 ht="12.75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 ht="12.75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 ht="12.75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 ht="12.75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 ht="12.75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 ht="12.75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 ht="12.75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 ht="12.75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 ht="12.75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 ht="12.75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 ht="12.75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 ht="12.75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 ht="12.75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 ht="12.75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 ht="12.75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 ht="12.75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 ht="12.75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 ht="12.75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 ht="12.75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 ht="12.75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 ht="12.75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 ht="12.75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 ht="12.75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 ht="12.75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 ht="12.75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 ht="12.75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 ht="12.75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 ht="12.75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 ht="12.75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 ht="12.75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 ht="12.75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 ht="12.75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 ht="12.75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 ht="12.75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 ht="12.75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 ht="12.75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 ht="12.75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 ht="12.75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 ht="12.75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 ht="12.75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 ht="12.75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 ht="12.75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 ht="12.75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 ht="12.75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 ht="12.75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 ht="12.75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 ht="12.75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 ht="12.75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 ht="12.75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sheetProtection/>
  <mergeCells count="31"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F11:AF13"/>
    <mergeCell ref="L2:M2"/>
    <mergeCell ref="N2:O2"/>
    <mergeCell ref="P2:Q2"/>
    <mergeCell ref="R2:S2"/>
    <mergeCell ref="T2:U2"/>
    <mergeCell ref="V2:W2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" right="0" top="0" bottom="0" header="0.31496062992125984" footer="0.31496062992125984"/>
  <pageSetup fitToHeight="2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3"/>
  <sheetViews>
    <sheetView zoomScalePageLayoutView="0" workbookViewId="0" topLeftCell="A1">
      <selection activeCell="E40" sqref="E40"/>
    </sheetView>
  </sheetViews>
  <sheetFormatPr defaultColWidth="8.8515625" defaultRowHeight="12.75"/>
  <cols>
    <col min="1" max="1" width="30.28125" style="100" customWidth="1"/>
    <col min="2" max="2" width="10.28125" style="100" customWidth="1"/>
    <col min="3" max="3" width="10.7109375" style="102" customWidth="1"/>
    <col min="4" max="4" width="9.7109375" style="102" customWidth="1"/>
    <col min="5" max="7" width="8.8515625" style="102" customWidth="1"/>
    <col min="8" max="8" width="8.8515625" style="119" customWidth="1"/>
    <col min="9" max="9" width="8.8515625" style="59" customWidth="1"/>
    <col min="10" max="10" width="8.8515625" style="119" customWidth="1"/>
    <col min="11" max="11" width="8.8515625" style="59" customWidth="1"/>
    <col min="12" max="12" width="8.8515625" style="119" customWidth="1"/>
    <col min="13" max="13" width="8.8515625" style="59" customWidth="1"/>
    <col min="14" max="14" width="8.8515625" style="119" customWidth="1"/>
    <col min="15" max="15" width="8.8515625" style="59" customWidth="1"/>
    <col min="16" max="16" width="8.8515625" style="119" customWidth="1"/>
    <col min="17" max="17" width="8.8515625" style="59" customWidth="1"/>
    <col min="18" max="18" width="8.8515625" style="119" customWidth="1"/>
    <col min="19" max="19" width="8.8515625" style="59" customWidth="1"/>
    <col min="20" max="20" width="8.8515625" style="120" customWidth="1"/>
    <col min="21" max="21" width="8.8515625" style="102" customWidth="1"/>
    <col min="22" max="22" width="8.8515625" style="120" customWidth="1"/>
    <col min="23" max="23" width="8.8515625" style="102" customWidth="1"/>
    <col min="24" max="24" width="8.8515625" style="120" customWidth="1"/>
    <col min="25" max="25" width="8.8515625" style="102" customWidth="1"/>
    <col min="26" max="26" width="8.8515625" style="120" customWidth="1"/>
    <col min="27" max="27" width="8.8515625" style="102" customWidth="1"/>
    <col min="28" max="28" width="8.8515625" style="120" customWidth="1"/>
    <col min="29" max="29" width="8.8515625" style="102" customWidth="1"/>
    <col min="30" max="30" width="8.8515625" style="120" customWidth="1"/>
    <col min="31" max="31" width="8.8515625" style="102" customWidth="1"/>
    <col min="32" max="32" width="16.57421875" style="100" customWidth="1"/>
    <col min="33" max="16384" width="8.8515625" style="59" customWidth="1"/>
  </cols>
  <sheetData>
    <row r="1" spans="1:32" ht="47.25" customHeight="1">
      <c r="A1" s="156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8" t="s">
        <v>14</v>
      </c>
      <c r="T1" s="156" t="s">
        <v>32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58" t="s">
        <v>14</v>
      </c>
    </row>
    <row r="2" spans="1:32" s="61" customFormat="1" ht="47.25" customHeight="1">
      <c r="A2" s="155" t="s">
        <v>5</v>
      </c>
      <c r="B2" s="157" t="s">
        <v>23</v>
      </c>
      <c r="C2" s="157" t="s">
        <v>19</v>
      </c>
      <c r="D2" s="157" t="s">
        <v>49</v>
      </c>
      <c r="E2" s="157" t="s">
        <v>20</v>
      </c>
      <c r="F2" s="154" t="s">
        <v>15</v>
      </c>
      <c r="G2" s="154"/>
      <c r="H2" s="154" t="s">
        <v>0</v>
      </c>
      <c r="I2" s="154"/>
      <c r="J2" s="154" t="s">
        <v>1</v>
      </c>
      <c r="K2" s="154"/>
      <c r="L2" s="154" t="s">
        <v>2</v>
      </c>
      <c r="M2" s="154"/>
      <c r="N2" s="154" t="s">
        <v>3</v>
      </c>
      <c r="O2" s="154"/>
      <c r="P2" s="154" t="s">
        <v>4</v>
      </c>
      <c r="Q2" s="154"/>
      <c r="R2" s="154" t="s">
        <v>6</v>
      </c>
      <c r="S2" s="154"/>
      <c r="T2" s="154" t="s">
        <v>7</v>
      </c>
      <c r="U2" s="154"/>
      <c r="V2" s="154" t="s">
        <v>8</v>
      </c>
      <c r="W2" s="154"/>
      <c r="X2" s="154" t="s">
        <v>9</v>
      </c>
      <c r="Y2" s="154"/>
      <c r="Z2" s="154" t="s">
        <v>10</v>
      </c>
      <c r="AA2" s="154"/>
      <c r="AB2" s="154" t="s">
        <v>11</v>
      </c>
      <c r="AC2" s="154"/>
      <c r="AD2" s="154" t="s">
        <v>12</v>
      </c>
      <c r="AE2" s="154"/>
      <c r="AF2" s="155" t="s">
        <v>21</v>
      </c>
    </row>
    <row r="3" spans="1:32" s="61" customFormat="1" ht="47.25" customHeight="1">
      <c r="A3" s="155"/>
      <c r="B3" s="158"/>
      <c r="C3" s="158"/>
      <c r="D3" s="158"/>
      <c r="E3" s="158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55"/>
    </row>
    <row r="4" spans="1:32" s="64" customFormat="1" ht="47.25" customHeight="1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>
      <c r="A11" s="84" t="s">
        <v>30</v>
      </c>
      <c r="B11" s="85">
        <f>B12+B13+B14+B15</f>
        <v>3045.2000000000003</v>
      </c>
      <c r="C11" s="86">
        <f>C12+C13+C14+C15</f>
        <v>1787.709</v>
      </c>
      <c r="D11" s="86">
        <f>D13</f>
        <v>1787.709</v>
      </c>
      <c r="E11" s="86">
        <f>E12+E13+E14+E15</f>
        <v>1787.51</v>
      </c>
      <c r="F11" s="86">
        <f>E11/B11*100</f>
        <v>58.69926441613029</v>
      </c>
      <c r="G11" s="87">
        <f>E11/C11*100</f>
        <v>99.98886843440403</v>
      </c>
      <c r="H11" s="111">
        <v>0</v>
      </c>
      <c r="I11" s="86">
        <v>0</v>
      </c>
      <c r="J11" s="111">
        <f>J12+J13</f>
        <v>287.009</v>
      </c>
      <c r="K11" s="86">
        <f aca="true" t="shared" si="0" ref="K11:AE11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</v>
      </c>
      <c r="Q11" s="86">
        <f t="shared" si="0"/>
        <v>190.91</v>
      </c>
      <c r="R11" s="111">
        <f t="shared" si="0"/>
        <v>31.647</v>
      </c>
      <c r="S11" s="86">
        <f t="shared" si="0"/>
        <v>465.09</v>
      </c>
      <c r="T11" s="111">
        <f t="shared" si="0"/>
        <v>341.002</v>
      </c>
      <c r="U11" s="86">
        <f t="shared" si="0"/>
        <v>0</v>
      </c>
      <c r="V11" s="111">
        <f t="shared" si="0"/>
        <v>27.799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446.114</v>
      </c>
      <c r="AA11" s="86">
        <f t="shared" si="0"/>
        <v>0</v>
      </c>
      <c r="AB11" s="111">
        <f t="shared" si="0"/>
        <v>124.094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47"/>
    </row>
    <row r="12" spans="1:32" s="74" customFormat="1" ht="47.25" customHeight="1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48"/>
    </row>
    <row r="13" spans="1:32" s="74" customFormat="1" ht="47.25" customHeight="1">
      <c r="A13" s="107" t="s">
        <v>25</v>
      </c>
      <c r="B13" s="108">
        <f>J13+L13+N13+P13+R13+T13+V13+X13+Z13+AB13+AD13</f>
        <v>3045.2000000000003</v>
      </c>
      <c r="C13" s="77">
        <f>H13+J13+L13+N13+P13+R13</f>
        <v>1787.709</v>
      </c>
      <c r="D13" s="77">
        <f>C13</f>
        <v>1787.709</v>
      </c>
      <c r="E13" s="78">
        <f>I13+K13+M13+O13+Q13+S13</f>
        <v>1787.51</v>
      </c>
      <c r="F13" s="77">
        <f>E13/B13*100</f>
        <v>58.69926441613029</v>
      </c>
      <c r="G13" s="90">
        <f>E13/C13*100</f>
        <v>99.98886843440403</v>
      </c>
      <c r="H13" s="113">
        <v>0</v>
      </c>
      <c r="I13" s="78">
        <v>0</v>
      </c>
      <c r="J13" s="113">
        <v>287.009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</v>
      </c>
      <c r="Q13" s="77">
        <v>190.91</v>
      </c>
      <c r="R13" s="113">
        <v>31.647</v>
      </c>
      <c r="S13" s="77">
        <v>465.09</v>
      </c>
      <c r="T13" s="113">
        <v>341.002</v>
      </c>
      <c r="U13" s="77"/>
      <c r="V13" s="113">
        <v>27.799</v>
      </c>
      <c r="W13" s="77"/>
      <c r="X13" s="113">
        <v>146.386</v>
      </c>
      <c r="Y13" s="77"/>
      <c r="Z13" s="113">
        <v>446.114</v>
      </c>
      <c r="AA13" s="77"/>
      <c r="AB13" s="113">
        <v>124.094</v>
      </c>
      <c r="AC13" s="77"/>
      <c r="AD13" s="113">
        <v>172.096</v>
      </c>
      <c r="AE13" s="78"/>
      <c r="AF13" s="149"/>
    </row>
    <row r="14" spans="1:32" s="74" customFormat="1" ht="47.25" customHeight="1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50" t="s">
        <v>58</v>
      </c>
    </row>
    <row r="17" spans="1:32" s="74" customFormat="1" ht="47.25" customHeight="1">
      <c r="A17" s="105" t="s">
        <v>30</v>
      </c>
      <c r="B17" s="106">
        <f>B18+B19</f>
        <v>180931.104</v>
      </c>
      <c r="C17" s="78">
        <f>C19</f>
        <v>90534.984</v>
      </c>
      <c r="D17" s="78">
        <f>D19</f>
        <v>90534.984</v>
      </c>
      <c r="E17" s="78">
        <f>E19</f>
        <v>88357.92</v>
      </c>
      <c r="F17" s="78">
        <f>E17/B17*100</f>
        <v>48.83511902961693</v>
      </c>
      <c r="G17" s="79">
        <f>E17/C17*100</f>
        <v>97.59533397609039</v>
      </c>
      <c r="H17" s="112">
        <f>H19</f>
        <v>7282.588</v>
      </c>
      <c r="I17" s="78">
        <v>5385.6</v>
      </c>
      <c r="J17" s="112">
        <f>J18+J19</f>
        <v>15698.08</v>
      </c>
      <c r="K17" s="78">
        <f>K18+K19</f>
        <v>15698.81</v>
      </c>
      <c r="L17" s="112">
        <f aca="true" t="shared" si="1" ref="L17:AE17">L18+L19</f>
        <v>14327.93</v>
      </c>
      <c r="M17" s="79">
        <f t="shared" si="1"/>
        <v>13021.45</v>
      </c>
      <c r="N17" s="112">
        <f t="shared" si="1"/>
        <v>14218.094</v>
      </c>
      <c r="O17" s="78">
        <f t="shared" si="1"/>
        <v>15823.16</v>
      </c>
      <c r="P17" s="112">
        <f t="shared" si="1"/>
        <v>21671.88</v>
      </c>
      <c r="Q17" s="78">
        <f t="shared" si="1"/>
        <v>17218.31</v>
      </c>
      <c r="R17" s="112">
        <f t="shared" si="1"/>
        <v>17336.412</v>
      </c>
      <c r="S17" s="78">
        <f t="shared" si="1"/>
        <v>21210.59</v>
      </c>
      <c r="T17" s="112">
        <f t="shared" si="1"/>
        <v>15206.08</v>
      </c>
      <c r="U17" s="78">
        <f t="shared" si="1"/>
        <v>0</v>
      </c>
      <c r="V17" s="112">
        <f t="shared" si="1"/>
        <v>8808.88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51"/>
    </row>
    <row r="18" spans="1:32" s="74" customFormat="1" ht="48" customHeight="1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51"/>
    </row>
    <row r="19" spans="1:32" s="74" customFormat="1" ht="57.75" customHeight="1">
      <c r="A19" s="107" t="s">
        <v>25</v>
      </c>
      <c r="B19" s="108">
        <f>H19+J19+L19+N19+P19+R19+T19+V19+X19+Z19+AB19+AD19</f>
        <v>180931.104</v>
      </c>
      <c r="C19" s="77">
        <f>H19+J19+L19+N19+P19+R19</f>
        <v>90534.984</v>
      </c>
      <c r="D19" s="77">
        <f>C19</f>
        <v>90534.984</v>
      </c>
      <c r="E19" s="77">
        <f>I19+K19+M19+O19+Q19+S19</f>
        <v>88357.92</v>
      </c>
      <c r="F19" s="77">
        <f>E19/B19*100</f>
        <v>48.83511902961693</v>
      </c>
      <c r="G19" s="90">
        <f>E19/C19*100</f>
        <v>97.59533397609039</v>
      </c>
      <c r="H19" s="113">
        <v>7282.588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14218.094</v>
      </c>
      <c r="O19" s="77">
        <v>15823.16</v>
      </c>
      <c r="P19" s="113">
        <v>21671.88</v>
      </c>
      <c r="Q19" s="77">
        <v>17218.31</v>
      </c>
      <c r="R19" s="113">
        <v>17336.412</v>
      </c>
      <c r="S19" s="77">
        <v>21210.59</v>
      </c>
      <c r="T19" s="113">
        <v>15206.08</v>
      </c>
      <c r="U19" s="77"/>
      <c r="V19" s="113">
        <v>8808.88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52"/>
    </row>
    <row r="20" spans="1:32" s="74" customFormat="1" ht="47.25" customHeight="1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50" t="s">
        <v>59</v>
      </c>
    </row>
    <row r="25" spans="1:32" s="96" customFormat="1" ht="24" customHeight="1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3507.17</v>
      </c>
      <c r="F25" s="71">
        <f>E25/B25*100</f>
        <v>95.58397286822233</v>
      </c>
      <c r="G25" s="72">
        <f>E25/C25*100</f>
        <v>99.71199499616182</v>
      </c>
      <c r="H25" s="118">
        <f>H26+H27</f>
        <v>1706.125</v>
      </c>
      <c r="I25" s="71">
        <f aca="true" t="shared" si="2" ref="I25:AE25">I26+I27</f>
        <v>179</v>
      </c>
      <c r="J25" s="118">
        <f t="shared" si="2"/>
        <v>533.8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311.28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51"/>
    </row>
    <row r="26" spans="1:32" s="74" customFormat="1" ht="18.75" customHeight="1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51"/>
    </row>
    <row r="27" spans="1:32" s="74" customFormat="1" ht="19.5" customHeight="1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O27+M27+K27+I27+Q27+S27</f>
        <v>3507.17</v>
      </c>
      <c r="F27" s="77">
        <f>E27/B27*100</f>
        <v>95.58397286822233</v>
      </c>
      <c r="G27" s="97">
        <f>E27/C27*100</f>
        <v>99.71199499616182</v>
      </c>
      <c r="H27" s="113">
        <v>1706.125</v>
      </c>
      <c r="I27" s="77">
        <v>179</v>
      </c>
      <c r="J27" s="113">
        <v>533.8</v>
      </c>
      <c r="K27" s="77">
        <v>1050.94</v>
      </c>
      <c r="L27" s="113">
        <v>509</v>
      </c>
      <c r="M27" s="90">
        <v>649.01</v>
      </c>
      <c r="N27" s="113">
        <v>713.975</v>
      </c>
      <c r="O27" s="77">
        <v>628.53</v>
      </c>
      <c r="P27" s="113">
        <v>54.4</v>
      </c>
      <c r="Q27" s="77">
        <v>688.41</v>
      </c>
      <c r="R27" s="113"/>
      <c r="S27" s="77">
        <v>311.28</v>
      </c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</v>
      </c>
      <c r="AC27" s="77"/>
      <c r="AD27" s="113">
        <v>0.04</v>
      </c>
      <c r="AE27" s="78"/>
      <c r="AF27" s="152"/>
    </row>
    <row r="28" spans="1:32" s="74" customFormat="1" ht="24.75" customHeight="1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50" t="s">
        <v>60</v>
      </c>
    </row>
    <row r="33" spans="1:32" s="74" customFormat="1" ht="47.25" customHeight="1">
      <c r="A33" s="105" t="s">
        <v>30</v>
      </c>
      <c r="B33" s="109">
        <f>B35</f>
        <v>7579.000000000002</v>
      </c>
      <c r="C33" s="78">
        <f>C35</f>
        <v>5618.550000000001</v>
      </c>
      <c r="D33" s="78">
        <f>C33</f>
        <v>5618.550000000001</v>
      </c>
      <c r="E33" s="78">
        <f>E35</f>
        <v>4767.84</v>
      </c>
      <c r="F33" s="78">
        <f>E33/B33*100</f>
        <v>62.90856313497821</v>
      </c>
      <c r="G33" s="79">
        <f>E33/C33*100</f>
        <v>84.85890487759295</v>
      </c>
      <c r="H33" s="112">
        <f>H35</f>
        <v>1733.38</v>
      </c>
      <c r="I33" s="78">
        <f aca="true" t="shared" si="3" ref="I33:AE33">I34+I35</f>
        <v>1346</v>
      </c>
      <c r="J33" s="112">
        <v>557.97</v>
      </c>
      <c r="K33" s="78">
        <v>903.05</v>
      </c>
      <c r="L33" s="112">
        <f>L34+L35</f>
        <v>313.96</v>
      </c>
      <c r="M33" s="79">
        <f t="shared" si="3"/>
        <v>308</v>
      </c>
      <c r="N33" s="112">
        <f t="shared" si="3"/>
        <v>1249.14</v>
      </c>
      <c r="O33" s="78">
        <f t="shared" si="3"/>
        <v>1248.54</v>
      </c>
      <c r="P33" s="112">
        <f t="shared" si="3"/>
        <v>652.63</v>
      </c>
      <c r="Q33" s="78">
        <f t="shared" si="3"/>
        <v>284.6</v>
      </c>
      <c r="R33" s="112">
        <f t="shared" si="3"/>
        <v>1111.47</v>
      </c>
      <c r="S33" s="78">
        <f t="shared" si="3"/>
        <v>677.65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51"/>
    </row>
    <row r="34" spans="1:32" s="74" customFormat="1" ht="47.25" customHeight="1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51"/>
    </row>
    <row r="35" spans="1:32" s="74" customFormat="1" ht="52.5" customHeight="1">
      <c r="A35" s="107" t="s">
        <v>25</v>
      </c>
      <c r="B35" s="110">
        <f>H35+J35+L35+N35+P35+R35+T35+V35+X35+Z35+AB35+AD35</f>
        <v>7579.000000000002</v>
      </c>
      <c r="C35" s="77">
        <f>H35+J35+L35+N35+P35+R35</f>
        <v>5618.550000000001</v>
      </c>
      <c r="D35" s="77">
        <f>C35</f>
        <v>5618.550000000001</v>
      </c>
      <c r="E35" s="77">
        <f>I35+K35+M35+O35+Q35+S35</f>
        <v>4767.84</v>
      </c>
      <c r="F35" s="77">
        <f>E35/B35*100</f>
        <v>62.90856313497821</v>
      </c>
      <c r="G35" s="90">
        <f>E35/C35*100</f>
        <v>84.85890487759295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313.96</v>
      </c>
      <c r="M35" s="90">
        <v>308</v>
      </c>
      <c r="N35" s="113">
        <v>1249.14</v>
      </c>
      <c r="O35" s="77">
        <v>1248.54</v>
      </c>
      <c r="P35" s="113">
        <v>652.63</v>
      </c>
      <c r="Q35" s="77">
        <v>284.6</v>
      </c>
      <c r="R35" s="113">
        <v>1111.47</v>
      </c>
      <c r="S35" s="77">
        <v>677.65</v>
      </c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52"/>
    </row>
    <row r="36" spans="1:32" s="74" customFormat="1" ht="24" customHeight="1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32" s="74" customFormat="1" ht="20.25" customHeight="1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32" s="98" customFormat="1" ht="24" customHeight="1">
      <c r="A38" s="105" t="s">
        <v>31</v>
      </c>
      <c r="B38" s="109">
        <f>B39+B40</f>
        <v>195224.507</v>
      </c>
      <c r="C38" s="78">
        <f aca="true" t="shared" si="4" ref="C38:AE38">C39+C40</f>
        <v>101458.543</v>
      </c>
      <c r="D38" s="78">
        <f t="shared" si="4"/>
        <v>101458.543</v>
      </c>
      <c r="E38" s="78">
        <f t="shared" si="4"/>
        <v>98420.44</v>
      </c>
      <c r="F38" s="78">
        <f t="shared" si="4"/>
        <v>50.4139779950885</v>
      </c>
      <c r="G38" s="78">
        <f t="shared" si="4"/>
        <v>97.00557201969676</v>
      </c>
      <c r="H38" s="112">
        <f t="shared" si="4"/>
        <v>10722.093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17920.42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</v>
      </c>
      <c r="Q38" s="78">
        <f t="shared" si="4"/>
        <v>18382.23</v>
      </c>
      <c r="R38" s="112">
        <f t="shared" si="4"/>
        <v>18479.529000000002</v>
      </c>
      <c r="S38" s="78">
        <f t="shared" si="4"/>
        <v>22664.61</v>
      </c>
      <c r="T38" s="112">
        <f t="shared" si="4"/>
        <v>15888.392</v>
      </c>
      <c r="U38" s="78">
        <f t="shared" si="4"/>
        <v>0</v>
      </c>
      <c r="V38" s="112">
        <f t="shared" si="4"/>
        <v>9191.119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</v>
      </c>
      <c r="AE38" s="78">
        <f t="shared" si="4"/>
        <v>0</v>
      </c>
      <c r="AF38" s="80"/>
    </row>
    <row r="39" spans="1:32" s="74" customFormat="1" ht="17.25" customHeight="1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32" s="74" customFormat="1" ht="15.75" customHeight="1">
      <c r="A40" s="107" t="s">
        <v>25</v>
      </c>
      <c r="B40" s="110">
        <f>B35+B27+B19+B13</f>
        <v>195224.507</v>
      </c>
      <c r="C40" s="77">
        <f>H40+J40+L40+N40+P40+R40</f>
        <v>101458.543</v>
      </c>
      <c r="D40" s="77">
        <f>C40</f>
        <v>101458.543</v>
      </c>
      <c r="E40" s="77">
        <f>I40+K40+M40+O40+Q40+S40</f>
        <v>98420.44</v>
      </c>
      <c r="F40" s="77">
        <f>E40/B40*100</f>
        <v>50.4139779950885</v>
      </c>
      <c r="G40" s="77">
        <f>E40/C40*100</f>
        <v>97.00557201969676</v>
      </c>
      <c r="H40" s="113">
        <f aca="true" t="shared" si="5" ref="H40:AE40">H35+H27+H19+H13</f>
        <v>10722.093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17920.42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</v>
      </c>
      <c r="Q40" s="77">
        <f t="shared" si="5"/>
        <v>18382.23</v>
      </c>
      <c r="R40" s="113">
        <f t="shared" si="5"/>
        <v>18479.529000000002</v>
      </c>
      <c r="S40" s="77">
        <f t="shared" si="5"/>
        <v>22664.61</v>
      </c>
      <c r="T40" s="113">
        <f t="shared" si="5"/>
        <v>15888.392</v>
      </c>
      <c r="U40" s="77">
        <f t="shared" si="5"/>
        <v>0</v>
      </c>
      <c r="V40" s="113">
        <f t="shared" si="5"/>
        <v>9191.119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</v>
      </c>
      <c r="AE40" s="77">
        <f t="shared" si="5"/>
        <v>0</v>
      </c>
      <c r="AF40" s="99"/>
    </row>
    <row r="41" spans="2:30" ht="47.25" customHeight="1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>
      <c r="A42" s="122"/>
      <c r="B42" s="159" t="s">
        <v>42</v>
      </c>
      <c r="C42" s="159"/>
      <c r="D42" s="159"/>
      <c r="E42" s="159"/>
      <c r="F42" s="159"/>
      <c r="G42" s="159"/>
      <c r="H42" s="160" t="s">
        <v>61</v>
      </c>
      <c r="I42" s="160"/>
      <c r="J42" s="160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2:44" ht="47.25" customHeight="1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2:44" ht="57.75" customHeight="1">
      <c r="B44" s="132" t="s">
        <v>62</v>
      </c>
      <c r="C44" s="132"/>
      <c r="D44" s="132"/>
      <c r="E44" s="132"/>
      <c r="F44" s="101"/>
      <c r="G44" s="101"/>
      <c r="H44" s="161" t="s">
        <v>63</v>
      </c>
      <c r="I44" s="161"/>
      <c r="J44" s="161"/>
      <c r="K44" s="161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3:44" ht="47.25" customHeight="1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2:44" ht="47.25" customHeight="1">
      <c r="B46" s="146" t="s">
        <v>56</v>
      </c>
      <c r="C46" s="146"/>
      <c r="D46" s="146"/>
      <c r="E46" s="146"/>
      <c r="F46" s="146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2:30" ht="47.25" customHeight="1">
      <c r="B47" s="146" t="s">
        <v>47</v>
      </c>
      <c r="C47" s="146"/>
      <c r="D47" s="146"/>
      <c r="E47" s="146"/>
      <c r="F47" s="146"/>
      <c r="G47" s="146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8:30" ht="12.75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 ht="12.75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 ht="12.75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 ht="12.75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 ht="12.75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 ht="12.75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 ht="12.75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 ht="12.75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 ht="12.75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 ht="12.75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 ht="12.75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 ht="12.75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 ht="12.75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 ht="12.75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 ht="12.75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 ht="12.75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 ht="12.75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 ht="12.75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 ht="12.75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 ht="12.75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 ht="12.75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 ht="12.75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 ht="12.75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 ht="12.75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 ht="12.75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 ht="12.75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 ht="12.75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 ht="12.75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 ht="12.75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 ht="12.75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 ht="12.75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 ht="12.75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 ht="12.75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 ht="12.75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 ht="12.75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 ht="12.75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 ht="12.75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 ht="12.75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 ht="12.75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 ht="12.75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 ht="12.75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 ht="12.75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 ht="12.75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 ht="12.75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 ht="12.75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 ht="12.75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 ht="12.75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 ht="12.75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 ht="12.75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 ht="12.75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 ht="12.75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 ht="12.75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 ht="12.75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 ht="12.75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 ht="12.75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 ht="12.75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 ht="12.75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 ht="12.75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 ht="12.75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 ht="12.75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 ht="12.75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 ht="12.75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 ht="12.75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 ht="12.75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 ht="12.75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 ht="12.75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 ht="12.75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 ht="12.75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 ht="12.75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 ht="12.75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 ht="12.75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 ht="12.75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 ht="12.75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 ht="12.75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 ht="12.75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 ht="12.75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 ht="12.75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 ht="12.75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 ht="12.75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 ht="12.75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 ht="12.75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 ht="12.75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 ht="12.75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 ht="12.75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 ht="12.75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 ht="12.75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 ht="12.75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 ht="12.75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 ht="12.75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 ht="12.75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 ht="12.75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 ht="12.75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 ht="12.75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 ht="12.75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 ht="12.75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 ht="12.75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 ht="12.75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 ht="12.75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 ht="12.75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 ht="12.75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 ht="12.75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 ht="12.75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 ht="12.75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 ht="12.75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 ht="12.75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 ht="12.75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 ht="12.75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 ht="12.75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 ht="12.75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 ht="12.75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 ht="12.75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 ht="12.75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 ht="12.75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 ht="12.75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 ht="12.75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 ht="12.75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 ht="12.75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 ht="12.75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 ht="12.75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 ht="12.75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 ht="12.75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 ht="12.75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 ht="12.75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 ht="12.75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 ht="12.75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 ht="12.75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 ht="12.75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 ht="12.75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 ht="12.75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 ht="12.75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 ht="12.75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 ht="12.75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 ht="12.75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 ht="12.75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 ht="12.75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 ht="12.75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 ht="12.75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 ht="12.75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 ht="12.75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 ht="12.75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 ht="12.75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 ht="12.75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 ht="12.75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 ht="12.75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 ht="12.75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 ht="12.75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 ht="12.75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 ht="12.75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 ht="12.75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 ht="12.75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 ht="12.75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 ht="12.75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 ht="12.75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 ht="12.75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 ht="12.75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 ht="12.75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 ht="12.75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 ht="12.75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 ht="12.75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 ht="12.75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 ht="12.75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 ht="12.75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 ht="12.75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 ht="12.75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 ht="12.75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 ht="12.75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 ht="12.75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 ht="12.75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 ht="12.75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 ht="12.75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 ht="12.75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 ht="12.75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 ht="12.75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 ht="12.75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 ht="12.75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 ht="12.75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 ht="12.75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 ht="12.75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 ht="12.75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 ht="12.75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 ht="12.75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 ht="12.75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 ht="12.75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 ht="12.75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 ht="12.75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 ht="12.75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 ht="12.75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 ht="12.75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 ht="12.75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 ht="12.75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 ht="12.75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 ht="12.75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 ht="12.75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 ht="12.75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 ht="12.75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 ht="12.75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 ht="12.75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 ht="12.75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 ht="12.75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 ht="12.75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 ht="12.75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 ht="12.75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 ht="12.75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 ht="12.75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 ht="12.75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 ht="12.75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 ht="12.75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 ht="12.75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 ht="12.75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 ht="12.75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 ht="12.75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 ht="12.75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 ht="12.75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 ht="12.75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 ht="12.75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 ht="12.75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 ht="12.75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 ht="12.75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 ht="12.75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 ht="12.75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 ht="12.75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 ht="12.75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 ht="12.75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 ht="12.75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 ht="12.75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 ht="12.75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 ht="12.75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 ht="12.75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 ht="12.75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 ht="12.75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 ht="12.75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 ht="12.75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 ht="12.75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 ht="12.75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 ht="12.75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 ht="12.75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 ht="12.75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 ht="12.75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 ht="12.75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 ht="12.75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 ht="12.75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 ht="12.75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 ht="12.75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 ht="12.75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 ht="12.75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 ht="12.75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 ht="12.75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 ht="12.75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 ht="12.75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 ht="12.75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 ht="12.75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 ht="12.75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 ht="12.75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 ht="12.75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 ht="12.75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 ht="12.75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 ht="12.75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 ht="12.75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 ht="12.75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 ht="12.75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 ht="12.75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 ht="12.75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 ht="12.75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 ht="12.75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 ht="12.75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 ht="12.75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 ht="12.75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 ht="12.75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 ht="12.75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 ht="12.75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 ht="12.75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 ht="12.75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 ht="12.75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 ht="12.75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 ht="12.75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 ht="12.75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 ht="12.75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 ht="12.75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 ht="12.75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 ht="12.75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 ht="12.75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 ht="12.75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 ht="12.75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 ht="12.75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 ht="12.75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 ht="12.75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 ht="12.75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 ht="12.75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 ht="12.75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 ht="12.75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 ht="12.75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 ht="12.75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 ht="12.75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 ht="12.75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 ht="12.75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 ht="12.75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 ht="12.75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 ht="12.75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 ht="12.75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 ht="12.75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 ht="12.75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 ht="12.75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 ht="12.75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 ht="12.75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 ht="12.75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 ht="12.75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 ht="12.75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 ht="12.75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 ht="12.75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 ht="12.75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 ht="12.75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 ht="12.75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 ht="12.75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 ht="12.75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 ht="12.75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 ht="12.75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 ht="12.75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 ht="12.75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 ht="12.75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 ht="12.75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 ht="12.75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 ht="12.75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 ht="12.75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 ht="12.75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 ht="12.75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 ht="12.75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 ht="12.75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 ht="12.75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 ht="12.75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 ht="12.75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 ht="12.75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 ht="12.75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 ht="12.75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 ht="12.75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 ht="12.75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 ht="12.75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 ht="12.75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 ht="12.75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 ht="12.75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 ht="12.75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 ht="12.75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 ht="12.75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 ht="12.75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 ht="12.75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 ht="12.75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 ht="12.75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 ht="12.75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 ht="12.75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 ht="12.75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 ht="12.75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 ht="12.75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 ht="12.75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 ht="12.75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 ht="12.75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 ht="12.75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 ht="12.75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 ht="12.75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 ht="12.75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 ht="12.75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 ht="12.75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 ht="12.75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 ht="12.75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 ht="12.75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 ht="12.75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 ht="12.75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 ht="12.75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 ht="12.75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 ht="12.75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 ht="12.75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 ht="12.75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 ht="12.75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 ht="12.75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 ht="12.75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 ht="12.75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 ht="12.75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 ht="12.75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sheetProtection/>
  <mergeCells count="31"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F11:AF13"/>
    <mergeCell ref="L2:M2"/>
    <mergeCell ref="N2:O2"/>
    <mergeCell ref="P2:Q2"/>
    <mergeCell ref="R2:S2"/>
    <mergeCell ref="T2:U2"/>
    <mergeCell ref="V2:W2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2"/>
  <sheetViews>
    <sheetView zoomScale="75" zoomScaleNormal="75" zoomScalePageLayoutView="0" workbookViewId="0" topLeftCell="F13">
      <selection activeCell="AG3" sqref="AG3"/>
    </sheetView>
  </sheetViews>
  <sheetFormatPr defaultColWidth="8.8515625" defaultRowHeight="12.75"/>
  <cols>
    <col min="1" max="1" width="30.28125" style="100" customWidth="1"/>
    <col min="2" max="2" width="10.28125" style="100" customWidth="1"/>
    <col min="3" max="3" width="10.7109375" style="102" customWidth="1"/>
    <col min="4" max="4" width="9.7109375" style="102" customWidth="1"/>
    <col min="5" max="6" width="8.8515625" style="102" customWidth="1"/>
    <col min="7" max="7" width="11.57421875" style="102" customWidth="1"/>
    <col min="8" max="8" width="8.8515625" style="119" customWidth="1"/>
    <col min="9" max="9" width="8.8515625" style="59" customWidth="1"/>
    <col min="10" max="10" width="8.8515625" style="119" customWidth="1"/>
    <col min="11" max="11" width="8.8515625" style="59" customWidth="1"/>
    <col min="12" max="12" width="8.8515625" style="119" customWidth="1"/>
    <col min="13" max="13" width="8.8515625" style="59" customWidth="1"/>
    <col min="14" max="14" width="8.8515625" style="119" customWidth="1"/>
    <col min="15" max="15" width="8.8515625" style="59" customWidth="1"/>
    <col min="16" max="16" width="8.8515625" style="119" customWidth="1"/>
    <col min="17" max="17" width="8.8515625" style="59" customWidth="1"/>
    <col min="18" max="18" width="8.8515625" style="119" customWidth="1"/>
    <col min="19" max="19" width="8.8515625" style="59" customWidth="1"/>
    <col min="20" max="20" width="8.8515625" style="120" customWidth="1"/>
    <col min="21" max="21" width="8.8515625" style="102" customWidth="1"/>
    <col min="22" max="22" width="8.8515625" style="120" customWidth="1"/>
    <col min="23" max="23" width="8.8515625" style="102" customWidth="1"/>
    <col min="24" max="24" width="8.8515625" style="120" customWidth="1"/>
    <col min="25" max="25" width="8.8515625" style="102" customWidth="1"/>
    <col min="26" max="26" width="8.8515625" style="120" customWidth="1"/>
    <col min="27" max="27" width="8.8515625" style="102" customWidth="1"/>
    <col min="28" max="28" width="8.8515625" style="120" customWidth="1"/>
    <col min="29" max="29" width="8.8515625" style="102" customWidth="1"/>
    <col min="30" max="30" width="8.8515625" style="120" customWidth="1"/>
    <col min="31" max="31" width="8.8515625" style="102" customWidth="1"/>
    <col min="32" max="32" width="16.57421875" style="100" customWidth="1"/>
    <col min="33" max="16384" width="8.8515625" style="59" customWidth="1"/>
  </cols>
  <sheetData>
    <row r="1" spans="1:32" ht="12.75">
      <c r="A1" s="163" t="s">
        <v>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165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47.25" customHeight="1">
      <c r="A2" s="156" t="s">
        <v>32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58" t="s">
        <v>14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58" t="s">
        <v>14</v>
      </c>
    </row>
    <row r="3" spans="1:32" s="61" customFormat="1" ht="47.25" customHeight="1">
      <c r="A3" s="155" t="s">
        <v>5</v>
      </c>
      <c r="B3" s="157" t="s">
        <v>23</v>
      </c>
      <c r="C3" s="157" t="s">
        <v>19</v>
      </c>
      <c r="D3" s="157" t="s">
        <v>49</v>
      </c>
      <c r="E3" s="157" t="s">
        <v>20</v>
      </c>
      <c r="F3" s="154" t="s">
        <v>15</v>
      </c>
      <c r="G3" s="154"/>
      <c r="H3" s="154" t="s">
        <v>0</v>
      </c>
      <c r="I3" s="154"/>
      <c r="J3" s="154" t="s">
        <v>1</v>
      </c>
      <c r="K3" s="154"/>
      <c r="L3" s="154" t="s">
        <v>2</v>
      </c>
      <c r="M3" s="154"/>
      <c r="N3" s="154" t="s">
        <v>3</v>
      </c>
      <c r="O3" s="154"/>
      <c r="P3" s="154" t="s">
        <v>4</v>
      </c>
      <c r="Q3" s="154"/>
      <c r="R3" s="154" t="s">
        <v>6</v>
      </c>
      <c r="S3" s="154"/>
      <c r="T3" s="154" t="s">
        <v>7</v>
      </c>
      <c r="U3" s="154"/>
      <c r="V3" s="154" t="s">
        <v>8</v>
      </c>
      <c r="W3" s="154"/>
      <c r="X3" s="154" t="s">
        <v>9</v>
      </c>
      <c r="Y3" s="154"/>
      <c r="Z3" s="154" t="s">
        <v>10</v>
      </c>
      <c r="AA3" s="154"/>
      <c r="AB3" s="154" t="s">
        <v>11</v>
      </c>
      <c r="AC3" s="154"/>
      <c r="AD3" s="154" t="s">
        <v>12</v>
      </c>
      <c r="AE3" s="154"/>
      <c r="AF3" s="155" t="s">
        <v>21</v>
      </c>
    </row>
    <row r="4" spans="1:32" s="61" customFormat="1" ht="47.25" customHeight="1">
      <c r="A4" s="155"/>
      <c r="B4" s="158"/>
      <c r="C4" s="158"/>
      <c r="D4" s="158"/>
      <c r="E4" s="158"/>
      <c r="F4" s="60" t="s">
        <v>17</v>
      </c>
      <c r="G4" s="60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55"/>
    </row>
    <row r="5" spans="1:32" s="67" customFormat="1" ht="47.25" customHeight="1">
      <c r="A5" s="68" t="s">
        <v>33</v>
      </c>
      <c r="B5" s="68"/>
      <c r="C5" s="69"/>
      <c r="D5" s="69"/>
      <c r="E5" s="69"/>
      <c r="F5" s="69"/>
      <c r="G5" s="69"/>
      <c r="H5" s="117"/>
      <c r="I5" s="69"/>
      <c r="J5" s="117"/>
      <c r="K5" s="69"/>
      <c r="L5" s="117"/>
      <c r="M5" s="69"/>
      <c r="N5" s="117"/>
      <c r="O5" s="69"/>
      <c r="P5" s="117"/>
      <c r="Q5" s="69"/>
      <c r="R5" s="117"/>
      <c r="S5" s="69"/>
      <c r="T5" s="117"/>
      <c r="U5" s="69"/>
      <c r="V5" s="117"/>
      <c r="W5" s="69"/>
      <c r="X5" s="117"/>
      <c r="Y5" s="69"/>
      <c r="Z5" s="117"/>
      <c r="AA5" s="69"/>
      <c r="AB5" s="117"/>
      <c r="AC5" s="69"/>
      <c r="AD5" s="117"/>
      <c r="AE5" s="69"/>
      <c r="AF5" s="69"/>
    </row>
    <row r="6" spans="1:32" s="74" customFormat="1" ht="47.25" customHeight="1">
      <c r="A6" s="70" t="s">
        <v>34</v>
      </c>
      <c r="B6" s="71"/>
      <c r="C6" s="71"/>
      <c r="D6" s="71"/>
      <c r="E6" s="71"/>
      <c r="F6" s="71"/>
      <c r="G6" s="71"/>
      <c r="H6" s="118"/>
      <c r="I6" s="71"/>
      <c r="J6" s="118"/>
      <c r="K6" s="71"/>
      <c r="L6" s="118"/>
      <c r="M6" s="72"/>
      <c r="N6" s="118"/>
      <c r="O6" s="71"/>
      <c r="P6" s="118"/>
      <c r="Q6" s="71"/>
      <c r="R6" s="118"/>
      <c r="S6" s="71"/>
      <c r="T6" s="118"/>
      <c r="U6" s="71"/>
      <c r="V6" s="118"/>
      <c r="W6" s="71"/>
      <c r="X6" s="118"/>
      <c r="Y6" s="71"/>
      <c r="Z6" s="118"/>
      <c r="AA6" s="71"/>
      <c r="AB6" s="118"/>
      <c r="AC6" s="71"/>
      <c r="AD6" s="118"/>
      <c r="AE6" s="71"/>
      <c r="AF6" s="73"/>
    </row>
    <row r="7" spans="1:32" s="74" customFormat="1" ht="67.5" customHeight="1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47.25" customHeight="1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47.25" customHeight="1">
      <c r="A10" s="84" t="s">
        <v>30</v>
      </c>
      <c r="B10" s="85">
        <f>B11+B12+B13+B14</f>
        <v>3045.2000000000003</v>
      </c>
      <c r="C10" s="86">
        <f>C11+C12+C13+C14</f>
        <v>1787.7090000000003</v>
      </c>
      <c r="D10" s="86">
        <f>D12</f>
        <v>1787.7090000000003</v>
      </c>
      <c r="E10" s="86">
        <f>E11+E12+E13+E14</f>
        <v>1787.5099999999998</v>
      </c>
      <c r="F10" s="86">
        <f>E10/B10*100</f>
        <v>58.69926441613029</v>
      </c>
      <c r="G10" s="87">
        <f>E10/C10*100</f>
        <v>99.988868434404</v>
      </c>
      <c r="H10" s="111">
        <v>0</v>
      </c>
      <c r="I10" s="86">
        <v>0</v>
      </c>
      <c r="J10" s="111">
        <f>J11+J12</f>
        <v>287.009</v>
      </c>
      <c r="K10" s="86">
        <f aca="true" t="shared" si="0" ref="K10:AE10">K11+K12</f>
        <v>267.62</v>
      </c>
      <c r="L10" s="111">
        <f t="shared" si="0"/>
        <v>1109.7</v>
      </c>
      <c r="M10" s="87">
        <f t="shared" si="0"/>
        <v>296.94</v>
      </c>
      <c r="N10" s="111">
        <f t="shared" si="0"/>
        <v>219.68</v>
      </c>
      <c r="O10" s="86">
        <f t="shared" si="0"/>
        <v>566.91</v>
      </c>
      <c r="P10" s="111">
        <f t="shared" si="0"/>
        <v>139.67</v>
      </c>
      <c r="Q10" s="86">
        <f t="shared" si="0"/>
        <v>190.91</v>
      </c>
      <c r="R10" s="111">
        <f t="shared" si="0"/>
        <v>31.65</v>
      </c>
      <c r="S10" s="86">
        <f t="shared" si="0"/>
        <v>465.13</v>
      </c>
      <c r="T10" s="111">
        <f t="shared" si="0"/>
        <v>341.002</v>
      </c>
      <c r="U10" s="86">
        <f t="shared" si="0"/>
        <v>6.9</v>
      </c>
      <c r="V10" s="111">
        <f t="shared" si="0"/>
        <v>27.799</v>
      </c>
      <c r="W10" s="86">
        <f t="shared" si="0"/>
        <v>0</v>
      </c>
      <c r="X10" s="111">
        <f t="shared" si="0"/>
        <v>146.386</v>
      </c>
      <c r="Y10" s="86">
        <f t="shared" si="0"/>
        <v>0</v>
      </c>
      <c r="Z10" s="111">
        <f t="shared" si="0"/>
        <v>446.114</v>
      </c>
      <c r="AA10" s="86">
        <f t="shared" si="0"/>
        <v>0</v>
      </c>
      <c r="AB10" s="111">
        <f t="shared" si="0"/>
        <v>124.094</v>
      </c>
      <c r="AC10" s="86">
        <f t="shared" si="0"/>
        <v>0</v>
      </c>
      <c r="AD10" s="111">
        <f t="shared" si="0"/>
        <v>172.096</v>
      </c>
      <c r="AE10" s="86">
        <f t="shared" si="0"/>
        <v>0</v>
      </c>
      <c r="AF10" s="147" t="s">
        <v>67</v>
      </c>
    </row>
    <row r="11" spans="1:32" s="74" customFormat="1" ht="47.25" customHeight="1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/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48"/>
    </row>
    <row r="12" spans="1:32" s="74" customFormat="1" ht="47.25" customHeight="1">
      <c r="A12" s="107" t="s">
        <v>25</v>
      </c>
      <c r="B12" s="108">
        <f>J12+L12+N12+P12+R12+T12+V12+X12+Z12+AB12+AD12</f>
        <v>3045.2000000000003</v>
      </c>
      <c r="C12" s="77">
        <f>H12+J12+L12+N12+P12+R12</f>
        <v>1787.7090000000003</v>
      </c>
      <c r="D12" s="77">
        <f>C12</f>
        <v>1787.7090000000003</v>
      </c>
      <c r="E12" s="78">
        <f>I12+K12+M12+O12+Q12+S12</f>
        <v>1787.5099999999998</v>
      </c>
      <c r="F12" s="77">
        <f>E12/B12*100</f>
        <v>58.69926441613029</v>
      </c>
      <c r="G12" s="90">
        <f>E12/C12*100</f>
        <v>99.988868434404</v>
      </c>
      <c r="H12" s="113">
        <v>0</v>
      </c>
      <c r="I12" s="78">
        <v>0</v>
      </c>
      <c r="J12" s="113">
        <v>287.009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139.67</v>
      </c>
      <c r="Q12" s="77">
        <v>190.91</v>
      </c>
      <c r="R12" s="113">
        <v>31.65</v>
      </c>
      <c r="S12" s="77">
        <v>465.13</v>
      </c>
      <c r="T12" s="113">
        <v>341.002</v>
      </c>
      <c r="U12" s="77">
        <v>6.9</v>
      </c>
      <c r="V12" s="113">
        <v>27.799</v>
      </c>
      <c r="W12" s="77"/>
      <c r="X12" s="113">
        <v>146.386</v>
      </c>
      <c r="Y12" s="77"/>
      <c r="Z12" s="113">
        <v>446.114</v>
      </c>
      <c r="AA12" s="77"/>
      <c r="AB12" s="113">
        <v>124.094</v>
      </c>
      <c r="AC12" s="77"/>
      <c r="AD12" s="113">
        <v>172.096</v>
      </c>
      <c r="AE12" s="78"/>
      <c r="AF12" s="149"/>
    </row>
    <row r="13" spans="1:32" s="74" customFormat="1" ht="47.25" customHeight="1">
      <c r="A13" s="81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47.25" customHeight="1">
      <c r="A14" s="81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50" t="s">
        <v>58</v>
      </c>
    </row>
    <row r="16" spans="1:32" s="74" customFormat="1" ht="47.25" customHeight="1">
      <c r="A16" s="105" t="s">
        <v>30</v>
      </c>
      <c r="B16" s="106">
        <f>B17+B18</f>
        <v>180931.124</v>
      </c>
      <c r="C16" s="78">
        <f>C18</f>
        <v>90534.984</v>
      </c>
      <c r="D16" s="78">
        <f>D18</f>
        <v>90534.984</v>
      </c>
      <c r="E16" s="78">
        <f>E18</f>
        <v>88357.92</v>
      </c>
      <c r="F16" s="78">
        <f>E16/B16*100</f>
        <v>48.835113631417</v>
      </c>
      <c r="G16" s="79">
        <f>E16/C16*100</f>
        <v>97.59533397609039</v>
      </c>
      <c r="H16" s="112">
        <f>H18</f>
        <v>7282.588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aca="true" t="shared" si="1" ref="M16:AE16">M17+M18</f>
        <v>13021.45</v>
      </c>
      <c r="N16" s="112">
        <f t="shared" si="1"/>
        <v>14218.094</v>
      </c>
      <c r="O16" s="78">
        <f t="shared" si="1"/>
        <v>15823.16</v>
      </c>
      <c r="P16" s="112">
        <f t="shared" si="1"/>
        <v>21671.88</v>
      </c>
      <c r="Q16" s="78">
        <f t="shared" si="1"/>
        <v>17218.31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</v>
      </c>
      <c r="W16" s="78">
        <f t="shared" si="1"/>
        <v>0</v>
      </c>
      <c r="X16" s="112">
        <v>12468.99</v>
      </c>
      <c r="Y16" s="78">
        <f t="shared" si="1"/>
        <v>0</v>
      </c>
      <c r="Z16" s="112">
        <v>14524.26</v>
      </c>
      <c r="AA16" s="78">
        <f>AA17+AA18</f>
        <v>0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51"/>
    </row>
    <row r="17" spans="1:32" s="74" customFormat="1" ht="48" customHeight="1">
      <c r="A17" s="81" t="s">
        <v>24</v>
      </c>
      <c r="B17" s="89">
        <v>0</v>
      </c>
      <c r="C17" s="77">
        <v>0</v>
      </c>
      <c r="D17" s="77">
        <v>0</v>
      </c>
      <c r="E17" s="77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/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51"/>
    </row>
    <row r="18" spans="1:32" s="74" customFormat="1" ht="57.75" customHeight="1">
      <c r="A18" s="107" t="s">
        <v>25</v>
      </c>
      <c r="B18" s="108">
        <f>H18+J18+L18+N18+P18+R18+T18+V18+X18+Z18+AB18+AD18</f>
        <v>180931.124</v>
      </c>
      <c r="C18" s="77">
        <f>H18+J18+L18+N18+P18+R18</f>
        <v>90534.984</v>
      </c>
      <c r="D18" s="77">
        <f>C18</f>
        <v>90534.984</v>
      </c>
      <c r="E18" s="77">
        <f>I18+K18+M18+O18+Q18+S18</f>
        <v>88357.92</v>
      </c>
      <c r="F18" s="77">
        <f>E18/B18*100</f>
        <v>48.835113631417</v>
      </c>
      <c r="G18" s="90">
        <f>E18/C18*100</f>
        <v>97.59533397609039</v>
      </c>
      <c r="H18" s="113">
        <v>7282.588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14218.094</v>
      </c>
      <c r="O18" s="77">
        <v>15823.16</v>
      </c>
      <c r="P18" s="113">
        <v>21671.88</v>
      </c>
      <c r="Q18" s="77">
        <v>17218.31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</v>
      </c>
      <c r="W18" s="77"/>
      <c r="X18" s="113">
        <v>12468.99</v>
      </c>
      <c r="Y18" s="77"/>
      <c r="Z18" s="113">
        <v>14524.26</v>
      </c>
      <c r="AA18" s="77"/>
      <c r="AB18" s="113">
        <v>12899.27</v>
      </c>
      <c r="AC18" s="77"/>
      <c r="AD18" s="113">
        <v>24971.26</v>
      </c>
      <c r="AE18" s="78"/>
      <c r="AF18" s="152"/>
    </row>
    <row r="19" spans="1:32" s="74" customFormat="1" ht="47.25" customHeight="1">
      <c r="A19" s="81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47.25" customHeight="1">
      <c r="A20" s="81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139.5" customHeight="1">
      <c r="A21" s="95" t="s">
        <v>37</v>
      </c>
      <c r="B21" s="76"/>
      <c r="C21" s="78"/>
      <c r="D21" s="78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48.75" customHeight="1">
      <c r="A22" s="81" t="s">
        <v>22</v>
      </c>
      <c r="B22" s="82"/>
      <c r="C22" s="77"/>
      <c r="D22" s="77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72" customHeight="1">
      <c r="A23" s="83" t="s">
        <v>38</v>
      </c>
      <c r="B23" s="82"/>
      <c r="C23" s="78"/>
      <c r="D23" s="78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150" t="s">
        <v>68</v>
      </c>
    </row>
    <row r="24" spans="1:32" s="96" customFormat="1" ht="24" customHeight="1">
      <c r="A24" s="93" t="s">
        <v>30</v>
      </c>
      <c r="B24" s="94">
        <f>B26</f>
        <v>3669.1900000000005</v>
      </c>
      <c r="C24" s="71">
        <f>C26</f>
        <v>3517.2900000000004</v>
      </c>
      <c r="D24" s="71">
        <f>D26</f>
        <v>3517.2900000000004</v>
      </c>
      <c r="E24" s="71">
        <f>E26</f>
        <v>3195.89</v>
      </c>
      <c r="F24" s="71">
        <f>E24/B24*100</f>
        <v>87.10069524881511</v>
      </c>
      <c r="G24" s="72">
        <f>E24/C24*100</f>
        <v>90.86228317824232</v>
      </c>
      <c r="H24" s="118">
        <v>1706.13</v>
      </c>
      <c r="I24" s="71">
        <f aca="true" t="shared" si="2" ref="I24:AE24">I25+I26</f>
        <v>179</v>
      </c>
      <c r="J24" s="118">
        <v>533.8</v>
      </c>
      <c r="K24" s="71">
        <f t="shared" si="2"/>
        <v>1050.94</v>
      </c>
      <c r="L24" s="118">
        <v>509</v>
      </c>
      <c r="M24" s="72">
        <f t="shared" si="2"/>
        <v>649.01</v>
      </c>
      <c r="N24" s="118">
        <v>713.96</v>
      </c>
      <c r="O24" s="71">
        <f t="shared" si="2"/>
        <v>628.53</v>
      </c>
      <c r="P24" s="118">
        <v>54.4</v>
      </c>
      <c r="Q24" s="71">
        <f t="shared" si="2"/>
        <v>688.41</v>
      </c>
      <c r="R24" s="118">
        <v>0</v>
      </c>
      <c r="S24" s="71">
        <f t="shared" si="2"/>
        <v>0</v>
      </c>
      <c r="T24" s="118">
        <v>29</v>
      </c>
      <c r="U24" s="71">
        <f t="shared" si="2"/>
        <v>5.3</v>
      </c>
      <c r="V24" s="118">
        <v>0</v>
      </c>
      <c r="W24" s="71">
        <f t="shared" si="2"/>
        <v>0</v>
      </c>
      <c r="X24" s="118">
        <v>76</v>
      </c>
      <c r="Y24" s="71">
        <f t="shared" si="2"/>
        <v>0</v>
      </c>
      <c r="Z24" s="118">
        <f t="shared" si="2"/>
        <v>23.6</v>
      </c>
      <c r="AA24" s="71">
        <f t="shared" si="2"/>
        <v>0</v>
      </c>
      <c r="AB24" s="118">
        <f t="shared" si="2"/>
        <v>23.26</v>
      </c>
      <c r="AC24" s="71">
        <f t="shared" si="2"/>
        <v>0</v>
      </c>
      <c r="AD24" s="118">
        <v>0.04</v>
      </c>
      <c r="AE24" s="71">
        <f t="shared" si="2"/>
        <v>0</v>
      </c>
      <c r="AF24" s="151"/>
    </row>
    <row r="25" spans="1:32" s="74" customFormat="1" ht="18.75" customHeight="1">
      <c r="A25" s="81" t="s">
        <v>24</v>
      </c>
      <c r="B25" s="89">
        <v>0</v>
      </c>
      <c r="C25" s="77">
        <v>0</v>
      </c>
      <c r="D25" s="77">
        <v>0</v>
      </c>
      <c r="E25" s="77">
        <f>K25+M25+O25+Q25+S25+U25+W25+Y25+AA25+AC25+AE25</f>
        <v>0</v>
      </c>
      <c r="F25" s="77">
        <v>0</v>
      </c>
      <c r="G25" s="90">
        <v>0</v>
      </c>
      <c r="H25" s="113">
        <v>0</v>
      </c>
      <c r="I25" s="77">
        <v>0</v>
      </c>
      <c r="J25" s="113">
        <v>0</v>
      </c>
      <c r="K25" s="77">
        <v>0</v>
      </c>
      <c r="L25" s="113">
        <v>0</v>
      </c>
      <c r="M25" s="90">
        <v>0</v>
      </c>
      <c r="N25" s="113">
        <v>0</v>
      </c>
      <c r="O25" s="77">
        <v>0</v>
      </c>
      <c r="P25" s="112"/>
      <c r="Q25" s="78"/>
      <c r="R25" s="112"/>
      <c r="S25" s="78"/>
      <c r="T25" s="112"/>
      <c r="U25" s="78">
        <v>0</v>
      </c>
      <c r="V25" s="112"/>
      <c r="W25" s="78"/>
      <c r="X25" s="112"/>
      <c r="Y25" s="78"/>
      <c r="Z25" s="112"/>
      <c r="AA25" s="78"/>
      <c r="AB25" s="112"/>
      <c r="AC25" s="78"/>
      <c r="AD25" s="112"/>
      <c r="AE25" s="78"/>
      <c r="AF25" s="151"/>
    </row>
    <row r="26" spans="1:32" s="74" customFormat="1" ht="19.5" customHeight="1">
      <c r="A26" s="107" t="s">
        <v>25</v>
      </c>
      <c r="B26" s="108">
        <f>H26+J26+L26+N26+P26+T26+X26+Z26+AB26+AD26</f>
        <v>3669.1900000000005</v>
      </c>
      <c r="C26" s="77">
        <f>H26+J26+L26+N26+P26</f>
        <v>3517.2900000000004</v>
      </c>
      <c r="D26" s="77">
        <f>C26</f>
        <v>3517.2900000000004</v>
      </c>
      <c r="E26" s="77">
        <f>O26+M26+K26+I26+Q26+S26</f>
        <v>3195.89</v>
      </c>
      <c r="F26" s="77">
        <f>E26/B26*100</f>
        <v>87.10069524881511</v>
      </c>
      <c r="G26" s="97">
        <f>E26/C26*100</f>
        <v>90.86228317824232</v>
      </c>
      <c r="H26" s="113">
        <v>1706.13</v>
      </c>
      <c r="I26" s="77">
        <v>179</v>
      </c>
      <c r="J26" s="113">
        <v>533.8</v>
      </c>
      <c r="K26" s="77">
        <v>1050.94</v>
      </c>
      <c r="L26" s="113">
        <v>509</v>
      </c>
      <c r="M26" s="90">
        <v>649.01</v>
      </c>
      <c r="N26" s="113">
        <v>713.96</v>
      </c>
      <c r="O26" s="77">
        <v>628.53</v>
      </c>
      <c r="P26" s="113">
        <v>54.4</v>
      </c>
      <c r="Q26" s="77">
        <v>688.41</v>
      </c>
      <c r="R26" s="113">
        <v>0</v>
      </c>
      <c r="S26" s="77">
        <v>0</v>
      </c>
      <c r="T26" s="113">
        <v>29</v>
      </c>
      <c r="U26" s="77">
        <v>5.3</v>
      </c>
      <c r="V26" s="113">
        <v>0</v>
      </c>
      <c r="W26" s="77"/>
      <c r="X26" s="113">
        <v>76</v>
      </c>
      <c r="Y26" s="77"/>
      <c r="Z26" s="113">
        <v>23.6</v>
      </c>
      <c r="AA26" s="77"/>
      <c r="AB26" s="113">
        <v>23.26</v>
      </c>
      <c r="AC26" s="77"/>
      <c r="AD26" s="113">
        <v>0.04</v>
      </c>
      <c r="AE26" s="78"/>
      <c r="AF26" s="152"/>
    </row>
    <row r="27" spans="1:32" s="74" customFormat="1" ht="24.75" customHeight="1">
      <c r="A27" s="81" t="s">
        <v>26</v>
      </c>
      <c r="B27" s="82"/>
      <c r="C27" s="77"/>
      <c r="D27" s="77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27" customHeight="1">
      <c r="A28" s="81" t="s">
        <v>27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49.5" customHeight="1">
      <c r="A29" s="70" t="s">
        <v>39</v>
      </c>
      <c r="B29" s="71"/>
      <c r="C29" s="71"/>
      <c r="D29" s="71"/>
      <c r="E29" s="78"/>
      <c r="F29" s="71"/>
      <c r="G29" s="71"/>
      <c r="H29" s="112"/>
      <c r="I29" s="71"/>
      <c r="J29" s="118"/>
      <c r="K29" s="71"/>
      <c r="L29" s="118"/>
      <c r="M29" s="72"/>
      <c r="N29" s="118"/>
      <c r="O29" s="71"/>
      <c r="P29" s="118"/>
      <c r="Q29" s="71"/>
      <c r="R29" s="118"/>
      <c r="S29" s="71"/>
      <c r="T29" s="118"/>
      <c r="U29" s="71"/>
      <c r="V29" s="118"/>
      <c r="W29" s="71"/>
      <c r="X29" s="118"/>
      <c r="Y29" s="71"/>
      <c r="Z29" s="118"/>
      <c r="AA29" s="71"/>
      <c r="AB29" s="118"/>
      <c r="AC29" s="71"/>
      <c r="AD29" s="118"/>
      <c r="AE29" s="71"/>
      <c r="AF29" s="73"/>
    </row>
    <row r="30" spans="1:32" s="74" customFormat="1" ht="92.25" customHeight="1">
      <c r="A30" s="75" t="s">
        <v>40</v>
      </c>
      <c r="B30" s="76"/>
      <c r="C30" s="77"/>
      <c r="D30" s="77"/>
      <c r="E30" s="78"/>
      <c r="F30" s="78"/>
      <c r="G30" s="79"/>
      <c r="H30" s="112"/>
      <c r="I30" s="78"/>
      <c r="J30" s="112"/>
      <c r="K30" s="78"/>
      <c r="L30" s="112"/>
      <c r="M30" s="79"/>
      <c r="N30" s="112"/>
      <c r="O30" s="78"/>
      <c r="P30" s="112"/>
      <c r="Q30" s="78"/>
      <c r="R30" s="112"/>
      <c r="S30" s="78"/>
      <c r="T30" s="112"/>
      <c r="U30" s="78"/>
      <c r="V30" s="112"/>
      <c r="W30" s="78"/>
      <c r="X30" s="112"/>
      <c r="Y30" s="78"/>
      <c r="Z30" s="112"/>
      <c r="AA30" s="78"/>
      <c r="AB30" s="112"/>
      <c r="AC30" s="78"/>
      <c r="AD30" s="112"/>
      <c r="AE30" s="78"/>
      <c r="AF30" s="80"/>
    </row>
    <row r="31" spans="1:32" s="74" customFormat="1" ht="57.75" customHeight="1">
      <c r="A31" s="83" t="s">
        <v>41</v>
      </c>
      <c r="B31" s="82"/>
      <c r="C31" s="78"/>
      <c r="D31" s="78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150"/>
    </row>
    <row r="32" spans="1:32" s="74" customFormat="1" ht="47.25" customHeight="1">
      <c r="A32" s="105" t="s">
        <v>30</v>
      </c>
      <c r="B32" s="109">
        <f>B34</f>
        <v>6895.3899999999985</v>
      </c>
      <c r="C32" s="78">
        <f>C34</f>
        <v>4768.189999999999</v>
      </c>
      <c r="D32" s="78">
        <f>C32</f>
        <v>4768.189999999999</v>
      </c>
      <c r="E32" s="78">
        <f>E34</f>
        <v>4767.84</v>
      </c>
      <c r="F32" s="78">
        <f>E32/B32*100</f>
        <v>69.14532753042252</v>
      </c>
      <c r="G32" s="79">
        <f>E32/C32*100</f>
        <v>99.99265968847722</v>
      </c>
      <c r="H32" s="112">
        <f>H34</f>
        <v>1726.3</v>
      </c>
      <c r="I32" s="78">
        <f aca="true" t="shared" si="3" ref="I32:AE32">I33+I34</f>
        <v>1346</v>
      </c>
      <c r="J32" s="112">
        <v>533.8</v>
      </c>
      <c r="K32" s="78">
        <v>903.05</v>
      </c>
      <c r="L32" s="112">
        <f>L33+L34</f>
        <v>305.95</v>
      </c>
      <c r="M32" s="79">
        <f t="shared" si="3"/>
        <v>308</v>
      </c>
      <c r="N32" s="112">
        <f t="shared" si="3"/>
        <v>1247.02</v>
      </c>
      <c r="O32" s="78">
        <f t="shared" si="3"/>
        <v>1248.54</v>
      </c>
      <c r="P32" s="112">
        <f t="shared" si="3"/>
        <v>492.13</v>
      </c>
      <c r="Q32" s="78">
        <f t="shared" si="3"/>
        <v>284.6</v>
      </c>
      <c r="R32" s="112">
        <f t="shared" si="3"/>
        <v>452.02</v>
      </c>
      <c r="S32" s="78">
        <f t="shared" si="3"/>
        <v>677.65</v>
      </c>
      <c r="T32" s="112">
        <f t="shared" si="3"/>
        <v>837.76</v>
      </c>
      <c r="U32" s="78">
        <f t="shared" si="3"/>
        <v>568.82</v>
      </c>
      <c r="V32" s="112">
        <f t="shared" si="3"/>
        <v>254.24</v>
      </c>
      <c r="W32" s="78">
        <f t="shared" si="3"/>
        <v>0</v>
      </c>
      <c r="X32" s="112">
        <f t="shared" si="3"/>
        <v>435.6</v>
      </c>
      <c r="Y32" s="78">
        <f t="shared" si="3"/>
        <v>0</v>
      </c>
      <c r="Z32" s="112">
        <f t="shared" si="3"/>
        <v>390.63</v>
      </c>
      <c r="AA32" s="78">
        <f t="shared" si="3"/>
        <v>0</v>
      </c>
      <c r="AB32" s="112">
        <f t="shared" si="3"/>
        <v>195.24</v>
      </c>
      <c r="AC32" s="78">
        <f t="shared" si="3"/>
        <v>0</v>
      </c>
      <c r="AD32" s="112">
        <f t="shared" si="3"/>
        <v>13.73</v>
      </c>
      <c r="AE32" s="78">
        <f t="shared" si="3"/>
        <v>0</v>
      </c>
      <c r="AF32" s="151"/>
    </row>
    <row r="33" spans="1:32" s="74" customFormat="1" ht="47.25" customHeight="1">
      <c r="A33" s="107" t="s">
        <v>24</v>
      </c>
      <c r="B33" s="110">
        <v>0</v>
      </c>
      <c r="C33" s="77">
        <v>0</v>
      </c>
      <c r="D33" s="77">
        <v>0</v>
      </c>
      <c r="E33" s="77">
        <f>K33+M33+O33+Q33+S33+U33+W33+Y33+AA33+AC33+AE33</f>
        <v>0</v>
      </c>
      <c r="F33" s="77">
        <v>0</v>
      </c>
      <c r="G33" s="90">
        <v>0</v>
      </c>
      <c r="H33" s="113">
        <v>0</v>
      </c>
      <c r="I33" s="77">
        <v>0</v>
      </c>
      <c r="J33" s="113">
        <v>0</v>
      </c>
      <c r="K33" s="77">
        <v>0</v>
      </c>
      <c r="L33" s="113">
        <v>0</v>
      </c>
      <c r="M33" s="90">
        <v>0</v>
      </c>
      <c r="N33" s="113">
        <v>0</v>
      </c>
      <c r="O33" s="77">
        <v>0</v>
      </c>
      <c r="P33" s="112"/>
      <c r="Q33" s="78"/>
      <c r="R33" s="112"/>
      <c r="S33" s="78"/>
      <c r="T33" s="112"/>
      <c r="U33" s="78">
        <v>0</v>
      </c>
      <c r="V33" s="112"/>
      <c r="W33" s="78"/>
      <c r="X33" s="112"/>
      <c r="Y33" s="78"/>
      <c r="Z33" s="112"/>
      <c r="AA33" s="78"/>
      <c r="AB33" s="112"/>
      <c r="AC33" s="78"/>
      <c r="AD33" s="112"/>
      <c r="AE33" s="78"/>
      <c r="AF33" s="151"/>
    </row>
    <row r="34" spans="1:32" s="74" customFormat="1" ht="52.5" customHeight="1">
      <c r="A34" s="107" t="s">
        <v>25</v>
      </c>
      <c r="B34" s="110">
        <f>H34+J34+L34+N34+P34+R34+T34+V34+X34+Z34+AB34+AD34</f>
        <v>6895.3899999999985</v>
      </c>
      <c r="C34" s="77">
        <f>H34+J34+L34+N34+P34+R34</f>
        <v>4768.189999999999</v>
      </c>
      <c r="D34" s="77">
        <f>C34</f>
        <v>4768.189999999999</v>
      </c>
      <c r="E34" s="77">
        <f>I34+K34+M34+O34+Q34+S34</f>
        <v>4767.84</v>
      </c>
      <c r="F34" s="77">
        <f>E34/B34*100</f>
        <v>69.14532753042252</v>
      </c>
      <c r="G34" s="90">
        <f>E34/C34*100</f>
        <v>99.99265968847722</v>
      </c>
      <c r="H34" s="113">
        <v>1726.3</v>
      </c>
      <c r="I34" s="77">
        <v>1346</v>
      </c>
      <c r="J34" s="113">
        <v>544.77</v>
      </c>
      <c r="K34" s="77">
        <v>903.05</v>
      </c>
      <c r="L34" s="113">
        <v>305.95</v>
      </c>
      <c r="M34" s="90">
        <v>308</v>
      </c>
      <c r="N34" s="113">
        <v>1247.02</v>
      </c>
      <c r="O34" s="77">
        <v>1248.54</v>
      </c>
      <c r="P34" s="113">
        <v>492.13</v>
      </c>
      <c r="Q34" s="77">
        <v>284.6</v>
      </c>
      <c r="R34" s="113">
        <v>452.02</v>
      </c>
      <c r="S34" s="77">
        <v>677.65</v>
      </c>
      <c r="T34" s="113">
        <v>837.76</v>
      </c>
      <c r="U34" s="77">
        <v>568.82</v>
      </c>
      <c r="V34" s="113">
        <v>254.24</v>
      </c>
      <c r="W34" s="77"/>
      <c r="X34" s="113">
        <v>435.6</v>
      </c>
      <c r="Y34" s="77"/>
      <c r="Z34" s="113">
        <v>390.63</v>
      </c>
      <c r="AA34" s="77"/>
      <c r="AB34" s="113">
        <v>195.24</v>
      </c>
      <c r="AC34" s="77"/>
      <c r="AD34" s="113">
        <v>13.73</v>
      </c>
      <c r="AE34" s="78"/>
      <c r="AF34" s="152"/>
    </row>
    <row r="35" spans="1:32" s="74" customFormat="1" ht="24" customHeight="1">
      <c r="A35" s="81" t="s">
        <v>26</v>
      </c>
      <c r="B35" s="82"/>
      <c r="C35" s="77"/>
      <c r="D35" s="77"/>
      <c r="E35" s="78"/>
      <c r="F35" s="78"/>
      <c r="G35" s="78"/>
      <c r="H35" s="112"/>
      <c r="I35" s="78"/>
      <c r="J35" s="112"/>
      <c r="K35" s="78"/>
      <c r="L35" s="112"/>
      <c r="M35" s="79"/>
      <c r="N35" s="112"/>
      <c r="O35" s="78"/>
      <c r="P35" s="112"/>
      <c r="Q35" s="78"/>
      <c r="R35" s="112"/>
      <c r="S35" s="78"/>
      <c r="T35" s="112"/>
      <c r="U35" s="78"/>
      <c r="V35" s="112"/>
      <c r="W35" s="78"/>
      <c r="X35" s="112"/>
      <c r="Y35" s="78"/>
      <c r="Z35" s="112"/>
      <c r="AA35" s="78"/>
      <c r="AB35" s="112"/>
      <c r="AC35" s="78"/>
      <c r="AD35" s="112"/>
      <c r="AE35" s="78"/>
      <c r="AF35" s="80"/>
    </row>
    <row r="36" spans="1:32" s="74" customFormat="1" ht="20.25" customHeight="1">
      <c r="A36" s="81" t="s">
        <v>27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32" s="98" customFormat="1" ht="24" customHeight="1">
      <c r="A37" s="105" t="s">
        <v>31</v>
      </c>
      <c r="B37" s="109">
        <f>B38+B39</f>
        <v>194540.904</v>
      </c>
      <c r="C37" s="78">
        <f aca="true" t="shared" si="4" ref="C37:AE37">C38+C39</f>
        <v>100608.17300000001</v>
      </c>
      <c r="D37" s="78">
        <f t="shared" si="4"/>
        <v>100608.17300000001</v>
      </c>
      <c r="E37" s="78">
        <f t="shared" si="4"/>
        <v>98109.16</v>
      </c>
      <c r="F37" s="78">
        <f t="shared" si="4"/>
        <v>50.43112167300302</v>
      </c>
      <c r="G37" s="78">
        <f t="shared" si="4"/>
        <v>97.51609344898847</v>
      </c>
      <c r="H37" s="112">
        <f t="shared" si="4"/>
        <v>10715.018</v>
      </c>
      <c r="I37" s="78">
        <f t="shared" si="4"/>
        <v>6910.6</v>
      </c>
      <c r="J37" s="112">
        <f t="shared" si="4"/>
        <v>17063.659</v>
      </c>
      <c r="K37" s="78">
        <f t="shared" si="4"/>
        <v>17920.42</v>
      </c>
      <c r="L37" s="112">
        <f t="shared" si="4"/>
        <v>16252.580000000002</v>
      </c>
      <c r="M37" s="79">
        <f t="shared" si="4"/>
        <v>14275.400000000001</v>
      </c>
      <c r="N37" s="112">
        <f t="shared" si="4"/>
        <v>16398.753999999997</v>
      </c>
      <c r="O37" s="78">
        <f t="shared" si="4"/>
        <v>18267.14</v>
      </c>
      <c r="P37" s="112">
        <f t="shared" si="4"/>
        <v>22358.079999999998</v>
      </c>
      <c r="Q37" s="78">
        <f t="shared" si="4"/>
        <v>18382.23</v>
      </c>
      <c r="R37" s="112">
        <f t="shared" si="4"/>
        <v>17820.082000000002</v>
      </c>
      <c r="S37" s="78">
        <f t="shared" si="4"/>
        <v>22353.370000000003</v>
      </c>
      <c r="T37" s="112">
        <f t="shared" si="4"/>
        <v>16413.842</v>
      </c>
      <c r="U37" s="78">
        <f t="shared" si="4"/>
        <v>17508.22</v>
      </c>
      <c r="V37" s="112">
        <f t="shared" si="4"/>
        <v>10608.319000000001</v>
      </c>
      <c r="W37" s="78">
        <f t="shared" si="4"/>
        <v>0</v>
      </c>
      <c r="X37" s="112">
        <f t="shared" si="4"/>
        <v>13126.976</v>
      </c>
      <c r="Y37" s="78">
        <f t="shared" si="4"/>
        <v>0</v>
      </c>
      <c r="Z37" s="112">
        <f t="shared" si="4"/>
        <v>15384.604</v>
      </c>
      <c r="AA37" s="78">
        <f t="shared" si="4"/>
        <v>0</v>
      </c>
      <c r="AB37" s="112">
        <f t="shared" si="4"/>
        <v>13241.864</v>
      </c>
      <c r="AC37" s="78">
        <f t="shared" si="4"/>
        <v>0</v>
      </c>
      <c r="AD37" s="112">
        <f t="shared" si="4"/>
        <v>25157.126</v>
      </c>
      <c r="AE37" s="78">
        <f t="shared" si="4"/>
        <v>0</v>
      </c>
      <c r="AF37" s="80"/>
    </row>
    <row r="38" spans="1:32" s="74" customFormat="1" ht="17.25" customHeight="1">
      <c r="A38" s="81" t="s">
        <v>24</v>
      </c>
      <c r="B38" s="89">
        <f>B25+B17+B11+B33</f>
        <v>0</v>
      </c>
      <c r="C38" s="77">
        <v>0</v>
      </c>
      <c r="D38" s="77">
        <v>0</v>
      </c>
      <c r="E38" s="77">
        <f>K38+M38+O38+Q38+S38+U38+W38+Y38+AA38+AC38+AE38</f>
        <v>0</v>
      </c>
      <c r="F38" s="77">
        <v>0</v>
      </c>
      <c r="G38" s="77">
        <v>0</v>
      </c>
      <c r="H38" s="113">
        <v>0</v>
      </c>
      <c r="I38" s="77">
        <v>0</v>
      </c>
      <c r="J38" s="113">
        <v>0</v>
      </c>
      <c r="K38" s="77">
        <v>0</v>
      </c>
      <c r="L38" s="113">
        <v>0</v>
      </c>
      <c r="M38" s="90">
        <v>0</v>
      </c>
      <c r="N38" s="113">
        <v>0</v>
      </c>
      <c r="O38" s="77"/>
      <c r="P38" s="113">
        <v>0</v>
      </c>
      <c r="Q38" s="77"/>
      <c r="R38" s="113">
        <v>0</v>
      </c>
      <c r="S38" s="77"/>
      <c r="T38" s="113">
        <v>0</v>
      </c>
      <c r="U38" s="77"/>
      <c r="V38" s="113">
        <v>0</v>
      </c>
      <c r="W38" s="77"/>
      <c r="X38" s="113">
        <v>0</v>
      </c>
      <c r="Y38" s="77"/>
      <c r="Z38" s="113">
        <v>0</v>
      </c>
      <c r="AA38" s="77"/>
      <c r="AB38" s="113">
        <v>0</v>
      </c>
      <c r="AC38" s="77"/>
      <c r="AD38" s="113">
        <v>0</v>
      </c>
      <c r="AE38" s="77"/>
      <c r="AF38" s="99"/>
    </row>
    <row r="39" spans="1:32" s="74" customFormat="1" ht="15.75" customHeight="1">
      <c r="A39" s="107" t="s">
        <v>25</v>
      </c>
      <c r="B39" s="110">
        <f>B34+B26+B18+B12</f>
        <v>194540.904</v>
      </c>
      <c r="C39" s="77">
        <f>H39+J39+L39+N39+P39+R39</f>
        <v>100608.17300000001</v>
      </c>
      <c r="D39" s="77">
        <f>C39</f>
        <v>100608.17300000001</v>
      </c>
      <c r="E39" s="77">
        <f>I39+K39+M39+O39+Q39+S39</f>
        <v>98109.16</v>
      </c>
      <c r="F39" s="77">
        <f>E39/B39*100</f>
        <v>50.43112167300302</v>
      </c>
      <c r="G39" s="77">
        <f>E39/C39*100</f>
        <v>97.51609344898847</v>
      </c>
      <c r="H39" s="113">
        <f aca="true" t="shared" si="5" ref="H39:AE39">H34+H26+H18+H12</f>
        <v>10715.018</v>
      </c>
      <c r="I39" s="77">
        <f t="shared" si="5"/>
        <v>6910.6</v>
      </c>
      <c r="J39" s="113">
        <f t="shared" si="5"/>
        <v>17063.659</v>
      </c>
      <c r="K39" s="77">
        <f t="shared" si="5"/>
        <v>17920.42</v>
      </c>
      <c r="L39" s="113">
        <f t="shared" si="5"/>
        <v>16252.580000000002</v>
      </c>
      <c r="M39" s="90">
        <f t="shared" si="5"/>
        <v>14275.400000000001</v>
      </c>
      <c r="N39" s="113">
        <f t="shared" si="5"/>
        <v>16398.753999999997</v>
      </c>
      <c r="O39" s="77">
        <f t="shared" si="5"/>
        <v>18267.14</v>
      </c>
      <c r="P39" s="113">
        <f t="shared" si="5"/>
        <v>22358.079999999998</v>
      </c>
      <c r="Q39" s="77">
        <f t="shared" si="5"/>
        <v>18382.23</v>
      </c>
      <c r="R39" s="113">
        <f t="shared" si="5"/>
        <v>17820.082000000002</v>
      </c>
      <c r="S39" s="77">
        <f t="shared" si="5"/>
        <v>22353.370000000003</v>
      </c>
      <c r="T39" s="113">
        <f t="shared" si="5"/>
        <v>16413.842</v>
      </c>
      <c r="U39" s="77">
        <f t="shared" si="5"/>
        <v>17508.22</v>
      </c>
      <c r="V39" s="113">
        <f t="shared" si="5"/>
        <v>10608.319000000001</v>
      </c>
      <c r="W39" s="77">
        <f t="shared" si="5"/>
        <v>0</v>
      </c>
      <c r="X39" s="113">
        <f t="shared" si="5"/>
        <v>13126.976</v>
      </c>
      <c r="Y39" s="77">
        <f t="shared" si="5"/>
        <v>0</v>
      </c>
      <c r="Z39" s="113">
        <f t="shared" si="5"/>
        <v>15384.604</v>
      </c>
      <c r="AA39" s="77">
        <f t="shared" si="5"/>
        <v>0</v>
      </c>
      <c r="AB39" s="113">
        <f t="shared" si="5"/>
        <v>13241.864</v>
      </c>
      <c r="AC39" s="77">
        <f t="shared" si="5"/>
        <v>0</v>
      </c>
      <c r="AD39" s="113">
        <f t="shared" si="5"/>
        <v>25157.126</v>
      </c>
      <c r="AE39" s="77">
        <f t="shared" si="5"/>
        <v>0</v>
      </c>
      <c r="AF39" s="99"/>
    </row>
    <row r="40" spans="2:30" ht="47.25" customHeight="1">
      <c r="B40" s="101"/>
      <c r="H40" s="59"/>
      <c r="J40" s="59"/>
      <c r="L40" s="59"/>
      <c r="N40" s="59"/>
      <c r="P40" s="59"/>
      <c r="R40" s="59"/>
      <c r="T40" s="102"/>
      <c r="V40" s="102"/>
      <c r="X40" s="102"/>
      <c r="Z40" s="102"/>
      <c r="AB40" s="102"/>
      <c r="AD40" s="102"/>
    </row>
    <row r="41" spans="1:44" s="125" customFormat="1" ht="47.25" customHeight="1">
      <c r="A41" s="122"/>
      <c r="B41" s="159" t="s">
        <v>42</v>
      </c>
      <c r="C41" s="159"/>
      <c r="D41" s="159"/>
      <c r="E41" s="159"/>
      <c r="F41" s="159"/>
      <c r="G41" s="159"/>
      <c r="H41" s="160" t="s">
        <v>64</v>
      </c>
      <c r="I41" s="160"/>
      <c r="J41" s="160"/>
      <c r="K41" s="123"/>
      <c r="L41" s="123"/>
      <c r="M41" s="123"/>
      <c r="N41" s="123"/>
      <c r="O41" s="123"/>
      <c r="P41" s="123"/>
      <c r="Q41" s="124"/>
      <c r="R41" s="123"/>
      <c r="S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2"/>
    </row>
    <row r="42" spans="2:44" ht="47.25" customHeight="1">
      <c r="B42" s="101"/>
      <c r="C42" s="101"/>
      <c r="D42" s="101"/>
      <c r="E42" s="101"/>
      <c r="F42" s="101"/>
      <c r="G42" s="101"/>
      <c r="H42" s="103"/>
      <c r="I42" s="103"/>
      <c r="J42" s="103"/>
      <c r="K42" s="102"/>
      <c r="L42" s="102"/>
      <c r="M42" s="102"/>
      <c r="N42" s="102"/>
      <c r="O42" s="102"/>
      <c r="P42" s="102"/>
      <c r="Q42" s="104"/>
      <c r="R42" s="102"/>
      <c r="S42" s="10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0"/>
    </row>
    <row r="43" spans="2:44" ht="57.75" customHeight="1">
      <c r="B43" s="132" t="s">
        <v>65</v>
      </c>
      <c r="C43" s="132"/>
      <c r="D43" s="132"/>
      <c r="E43" s="132"/>
      <c r="F43" s="101"/>
      <c r="G43" s="101"/>
      <c r="H43" s="161"/>
      <c r="I43" s="161"/>
      <c r="J43" s="161"/>
      <c r="K43" s="161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2:44" ht="47.25" customHeight="1">
      <c r="B44" s="162" t="s">
        <v>66</v>
      </c>
      <c r="C44" s="162"/>
      <c r="D44" s="100"/>
      <c r="E44" s="100"/>
      <c r="F44" s="100"/>
      <c r="G44" s="100"/>
      <c r="H44" s="102"/>
      <c r="I44" s="102"/>
      <c r="J44" s="102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2:44" ht="47.25" customHeight="1">
      <c r="B45" s="146"/>
      <c r="C45" s="146"/>
      <c r="D45" s="146"/>
      <c r="E45" s="146"/>
      <c r="F45" s="146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2:30" ht="47.25" customHeight="1">
      <c r="B46" s="146"/>
      <c r="C46" s="146"/>
      <c r="D46" s="146"/>
      <c r="E46" s="146"/>
      <c r="F46" s="146"/>
      <c r="G46" s="146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8:30" ht="12.75"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s="102" customFormat="1" ht="12.75">
      <c r="A48" s="100"/>
      <c r="B48" s="10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AF48" s="100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s="102" customFormat="1" ht="12.75">
      <c r="A49" s="100"/>
      <c r="B49" s="100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AF49" s="100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s="102" customFormat="1" ht="12.75">
      <c r="A50" s="100"/>
      <c r="B50" s="10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AF50" s="100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s="102" customFormat="1" ht="12.75">
      <c r="A51" s="100"/>
      <c r="B51" s="10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AF51" s="100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s="102" customFormat="1" ht="12.75">
      <c r="A52" s="100"/>
      <c r="B52" s="10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AF52" s="100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s="102" customFormat="1" ht="12.75">
      <c r="A53" s="100"/>
      <c r="B53" s="100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AF53" s="100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s="102" customFormat="1" ht="12.75">
      <c r="A54" s="100"/>
      <c r="B54" s="10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00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 ht="12.75">
      <c r="A55" s="100"/>
      <c r="B55" s="10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00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 ht="12.75">
      <c r="A56" s="100"/>
      <c r="B56" s="100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00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 ht="12.75">
      <c r="A57" s="100"/>
      <c r="B57" s="10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00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 ht="12.75">
      <c r="A58" s="100"/>
      <c r="B58" s="10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00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 ht="12.75">
      <c r="A59" s="100"/>
      <c r="B59" s="100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00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 ht="12.75">
      <c r="A60" s="100"/>
      <c r="B60" s="10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00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 ht="12.75">
      <c r="A61" s="100"/>
      <c r="B61" s="10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00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 ht="12.75">
      <c r="A62" s="100"/>
      <c r="B62" s="100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00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 ht="12.75">
      <c r="A63" s="100"/>
      <c r="B63" s="10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00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 ht="12.75">
      <c r="A64" s="100"/>
      <c r="B64" s="10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00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 ht="12.75">
      <c r="A65" s="100"/>
      <c r="B65" s="10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00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 ht="12.75">
      <c r="A66" s="100"/>
      <c r="B66" s="10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00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 ht="12.75">
      <c r="A67" s="100"/>
      <c r="B67" s="10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00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 ht="12.75">
      <c r="A68" s="100"/>
      <c r="B68" s="10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00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 ht="12.75">
      <c r="A69" s="100"/>
      <c r="B69" s="10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00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 ht="12.75">
      <c r="A70" s="100"/>
      <c r="B70" s="10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00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 ht="12.75">
      <c r="A71" s="100"/>
      <c r="B71" s="10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00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 ht="12.75">
      <c r="A72" s="100"/>
      <c r="B72" s="10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00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 ht="12.75">
      <c r="A73" s="100"/>
      <c r="B73" s="10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00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 ht="12.75">
      <c r="A74" s="100"/>
      <c r="B74" s="10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00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 ht="12.75">
      <c r="A75" s="100"/>
      <c r="B75" s="100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00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 ht="12.75">
      <c r="A76" s="100"/>
      <c r="B76" s="100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00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 ht="12.75">
      <c r="A77" s="100"/>
      <c r="B77" s="100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00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 ht="12.75">
      <c r="A78" s="100"/>
      <c r="B78" s="10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00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 ht="12.75">
      <c r="A79" s="100"/>
      <c r="B79" s="10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00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 ht="12.75">
      <c r="A80" s="100"/>
      <c r="B80" s="10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00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 ht="12.75">
      <c r="A81" s="100"/>
      <c r="B81" s="10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0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 ht="12.75">
      <c r="A82" s="100"/>
      <c r="B82" s="100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0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 ht="12.75">
      <c r="A83" s="100"/>
      <c r="B83" s="10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00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 ht="12.75">
      <c r="A84" s="100"/>
      <c r="B84" s="100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00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 ht="12.75">
      <c r="A85" s="100"/>
      <c r="B85" s="100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00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 ht="12.75">
      <c r="A86" s="100"/>
      <c r="B86" s="100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00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 ht="12.75">
      <c r="A87" s="100"/>
      <c r="B87" s="100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00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 ht="12.75">
      <c r="A88" s="100"/>
      <c r="B88" s="100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00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 ht="12.75">
      <c r="A89" s="100"/>
      <c r="B89" s="100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00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 ht="12.75">
      <c r="A90" s="100"/>
      <c r="B90" s="100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00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 ht="12.75">
      <c r="A91" s="100"/>
      <c r="B91" s="100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00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 ht="12.75">
      <c r="A92" s="100"/>
      <c r="B92" s="100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00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 ht="12.75">
      <c r="A93" s="100"/>
      <c r="B93" s="100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00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 ht="12.75">
      <c r="A94" s="100"/>
      <c r="B94" s="100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00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 ht="12.75">
      <c r="A95" s="100"/>
      <c r="B95" s="100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00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 ht="12.75">
      <c r="A96" s="100"/>
      <c r="B96" s="100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00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 ht="12.75">
      <c r="A97" s="100"/>
      <c r="B97" s="100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00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 ht="12.75">
      <c r="A98" s="100"/>
      <c r="B98" s="100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00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 ht="12.75">
      <c r="A99" s="100"/>
      <c r="B99" s="10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00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 ht="12.75">
      <c r="A100" s="100"/>
      <c r="B100" s="100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00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 ht="12.75">
      <c r="A101" s="100"/>
      <c r="B101" s="100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00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 ht="12.75">
      <c r="A102" s="100"/>
      <c r="B102" s="100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00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 ht="12.75">
      <c r="A103" s="100"/>
      <c r="B103" s="10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00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 ht="12.75">
      <c r="A104" s="100"/>
      <c r="B104" s="100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00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 ht="12.75">
      <c r="A105" s="100"/>
      <c r="B105" s="100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00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 ht="12.75">
      <c r="A106" s="100"/>
      <c r="B106" s="10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00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 ht="12.75">
      <c r="A107" s="100"/>
      <c r="B107" s="100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00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 ht="12.75">
      <c r="A108" s="100"/>
      <c r="B108" s="10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00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 ht="12.75">
      <c r="A109" s="100"/>
      <c r="B109" s="10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00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 ht="12.75">
      <c r="A110" s="100"/>
      <c r="B110" s="100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00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 ht="12.75">
      <c r="A111" s="100"/>
      <c r="B111" s="100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00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 ht="12.75">
      <c r="A112" s="100"/>
      <c r="B112" s="100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00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 ht="12.75">
      <c r="A113" s="100"/>
      <c r="B113" s="10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00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 ht="12.75">
      <c r="A114" s="100"/>
      <c r="B114" s="100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00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 ht="12.75">
      <c r="A115" s="100"/>
      <c r="B115" s="100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00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 ht="12.75">
      <c r="A116" s="100"/>
      <c r="B116" s="10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00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 ht="12.75">
      <c r="A117" s="100"/>
      <c r="B117" s="100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00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 ht="12.75">
      <c r="A118" s="100"/>
      <c r="B118" s="10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00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 ht="12.75">
      <c r="A119" s="100"/>
      <c r="B119" s="100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00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 ht="12.75">
      <c r="A120" s="100"/>
      <c r="B120" s="10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00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 ht="12.75">
      <c r="A121" s="100"/>
      <c r="B121" s="100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00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 ht="12.75">
      <c r="A122" s="100"/>
      <c r="B122" s="100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00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 ht="12.75">
      <c r="A123" s="100"/>
      <c r="B123" s="100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00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 ht="12.75">
      <c r="A124" s="100"/>
      <c r="B124" s="100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00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 ht="12.75">
      <c r="A125" s="100"/>
      <c r="B125" s="100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00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 ht="12.75">
      <c r="A126" s="100"/>
      <c r="B126" s="10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00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 ht="12.75">
      <c r="A127" s="100"/>
      <c r="B127" s="100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00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 ht="12.75">
      <c r="A128" s="100"/>
      <c r="B128" s="100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00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 ht="12.75">
      <c r="A129" s="100"/>
      <c r="B129" s="100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00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 ht="12.75">
      <c r="A130" s="100"/>
      <c r="B130" s="100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00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 ht="12.75">
      <c r="A131" s="100"/>
      <c r="B131" s="100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00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 ht="12.75">
      <c r="A132" s="100"/>
      <c r="B132" s="10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00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 ht="12.75">
      <c r="A133" s="100"/>
      <c r="B133" s="100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00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 ht="12.75">
      <c r="A134" s="100"/>
      <c r="B134" s="100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00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 ht="12.75">
      <c r="A135" s="100"/>
      <c r="B135" s="100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00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 ht="12.75">
      <c r="A136" s="100"/>
      <c r="B136" s="100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00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 ht="12.75">
      <c r="A137" s="100"/>
      <c r="B137" s="100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00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 ht="12.75">
      <c r="A138" s="100"/>
      <c r="B138" s="100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00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 ht="12.75">
      <c r="A139" s="100"/>
      <c r="B139" s="100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00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 ht="12.75">
      <c r="A140" s="100"/>
      <c r="B140" s="100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00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 ht="12.75">
      <c r="A141" s="100"/>
      <c r="B141" s="100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00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 ht="12.75">
      <c r="A142" s="100"/>
      <c r="B142" s="100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00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 ht="12.75">
      <c r="A143" s="100"/>
      <c r="B143" s="100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00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 ht="12.75">
      <c r="A144" s="100"/>
      <c r="B144" s="100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00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 ht="12.75">
      <c r="A145" s="100"/>
      <c r="B145" s="100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00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 ht="12.75">
      <c r="A146" s="100"/>
      <c r="B146" s="100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00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 ht="12.75">
      <c r="A147" s="100"/>
      <c r="B147" s="100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00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 ht="12.75">
      <c r="A148" s="100"/>
      <c r="B148" s="100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00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 ht="12.75">
      <c r="A149" s="100"/>
      <c r="B149" s="100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00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 ht="12.75">
      <c r="A150" s="100"/>
      <c r="B150" s="100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00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 ht="12.75">
      <c r="A151" s="100"/>
      <c r="B151" s="100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00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 ht="12.75">
      <c r="A152" s="100"/>
      <c r="B152" s="100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00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 ht="12.75">
      <c r="A153" s="100"/>
      <c r="B153" s="100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00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 ht="12.75">
      <c r="A154" s="100"/>
      <c r="B154" s="100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00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 ht="12.75">
      <c r="A155" s="100"/>
      <c r="B155" s="100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00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 ht="12.75">
      <c r="A156" s="100"/>
      <c r="B156" s="100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00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 ht="12.75">
      <c r="A157" s="100"/>
      <c r="B157" s="100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00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 ht="12.75">
      <c r="A158" s="100"/>
      <c r="B158" s="100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00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 ht="12.75">
      <c r="A159" s="100"/>
      <c r="B159" s="100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00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 ht="12.75">
      <c r="A160" s="100"/>
      <c r="B160" s="100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00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 ht="12.75">
      <c r="A161" s="100"/>
      <c r="B161" s="100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00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 ht="12.75">
      <c r="A162" s="100"/>
      <c r="B162" s="100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00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 ht="12.75">
      <c r="A163" s="100"/>
      <c r="B163" s="100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00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 ht="12.75">
      <c r="A164" s="100"/>
      <c r="B164" s="100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00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 ht="12.75">
      <c r="A165" s="100"/>
      <c r="B165" s="100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00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 ht="12.75">
      <c r="A166" s="100"/>
      <c r="B166" s="100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00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 ht="12.75">
      <c r="A167" s="100"/>
      <c r="B167" s="100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00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 ht="12.75">
      <c r="A168" s="100"/>
      <c r="B168" s="100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00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 ht="12.75">
      <c r="A169" s="100"/>
      <c r="B169" s="100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00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 ht="12.75">
      <c r="A170" s="100"/>
      <c r="B170" s="100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00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 ht="12.75">
      <c r="A171" s="100"/>
      <c r="B171" s="100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00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 ht="12.75">
      <c r="A172" s="100"/>
      <c r="B172" s="100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00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 ht="12.75">
      <c r="A173" s="100"/>
      <c r="B173" s="100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00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 ht="12.75">
      <c r="A174" s="100"/>
      <c r="B174" s="100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00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 ht="12.75">
      <c r="A175" s="100"/>
      <c r="B175" s="100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00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 ht="12.75">
      <c r="A176" s="100"/>
      <c r="B176" s="100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00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 ht="12.75">
      <c r="A177" s="100"/>
      <c r="B177" s="10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00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 ht="12.75">
      <c r="A178" s="100"/>
      <c r="B178" s="100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00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 ht="12.75">
      <c r="A179" s="100"/>
      <c r="B179" s="10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00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 ht="12.75">
      <c r="A180" s="100"/>
      <c r="B180" s="100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00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 ht="12.75">
      <c r="A181" s="100"/>
      <c r="B181" s="10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00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 ht="12.75">
      <c r="A182" s="100"/>
      <c r="B182" s="100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00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 ht="12.75">
      <c r="A183" s="100"/>
      <c r="B183" s="100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00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 ht="12.75">
      <c r="A184" s="100"/>
      <c r="B184" s="100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00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 ht="12.75">
      <c r="A185" s="100"/>
      <c r="B185" s="100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00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 ht="12.75">
      <c r="A186" s="100"/>
      <c r="B186" s="100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00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 ht="12.75">
      <c r="A187" s="100"/>
      <c r="B187" s="100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00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 ht="12.75">
      <c r="A188" s="100"/>
      <c r="B188" s="100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00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 ht="12.75">
      <c r="A189" s="100"/>
      <c r="B189" s="100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00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 ht="12.75">
      <c r="A190" s="100"/>
      <c r="B190" s="100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00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 ht="12.75">
      <c r="A191" s="100"/>
      <c r="B191" s="100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00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 ht="12.75">
      <c r="A192" s="100"/>
      <c r="B192" s="100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00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 ht="12.75">
      <c r="A193" s="100"/>
      <c r="B193" s="100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00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 ht="12.75">
      <c r="A194" s="100"/>
      <c r="B194" s="100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00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 ht="12.75">
      <c r="A195" s="100"/>
      <c r="B195" s="100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00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 ht="12.75">
      <c r="A196" s="100"/>
      <c r="B196" s="100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00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 ht="12.75">
      <c r="A197" s="100"/>
      <c r="B197" s="100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00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 ht="12.75">
      <c r="A198" s="100"/>
      <c r="B198" s="100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00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 ht="12.75">
      <c r="A199" s="100"/>
      <c r="B199" s="100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00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 ht="12.75">
      <c r="A200" s="100"/>
      <c r="B200" s="100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00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 ht="12.75">
      <c r="A201" s="100"/>
      <c r="B201" s="100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00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 ht="12.75">
      <c r="A202" s="100"/>
      <c r="B202" s="100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00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 ht="12.75">
      <c r="A203" s="100"/>
      <c r="B203" s="100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00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 ht="12.75">
      <c r="A204" s="100"/>
      <c r="B204" s="100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00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 ht="12.75">
      <c r="A205" s="100"/>
      <c r="B205" s="10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00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 ht="12.75">
      <c r="A206" s="100"/>
      <c r="B206" s="10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00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 ht="12.75">
      <c r="A207" s="100"/>
      <c r="B207" s="10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00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 ht="12.75">
      <c r="A208" s="100"/>
      <c r="B208" s="10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00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 ht="12.75">
      <c r="A209" s="100"/>
      <c r="B209" s="10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00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 ht="12.75">
      <c r="A210" s="100"/>
      <c r="B210" s="10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00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 ht="12.75">
      <c r="A211" s="100"/>
      <c r="B211" s="10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00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 ht="12.75">
      <c r="A212" s="100"/>
      <c r="B212" s="10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00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 ht="12.75">
      <c r="A213" s="100"/>
      <c r="B213" s="10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00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 ht="12.75">
      <c r="A214" s="100"/>
      <c r="B214" s="10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00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 ht="12.75">
      <c r="A215" s="100"/>
      <c r="B215" s="10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00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 ht="12.75">
      <c r="A216" s="100"/>
      <c r="B216" s="10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00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 ht="12.75">
      <c r="A217" s="100"/>
      <c r="B217" s="10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00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 ht="12.75">
      <c r="A218" s="100"/>
      <c r="B218" s="10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00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 ht="12.75">
      <c r="A219" s="100"/>
      <c r="B219" s="10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00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 ht="12.75">
      <c r="A220" s="100"/>
      <c r="B220" s="100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00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 ht="12.75">
      <c r="A221" s="100"/>
      <c r="B221" s="100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00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 ht="12.75">
      <c r="A222" s="100"/>
      <c r="B222" s="100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00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 ht="12.75">
      <c r="A223" s="100"/>
      <c r="B223" s="100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00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 ht="12.75">
      <c r="A224" s="100"/>
      <c r="B224" s="100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00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 ht="12.75">
      <c r="A225" s="100"/>
      <c r="B225" s="100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00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 ht="12.75">
      <c r="A226" s="100"/>
      <c r="B226" s="10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00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 ht="12.75">
      <c r="A227" s="100"/>
      <c r="B227" s="100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00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 ht="12.75">
      <c r="A228" s="100"/>
      <c r="B228" s="100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00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 ht="12.75">
      <c r="A229" s="100"/>
      <c r="B229" s="100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00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 ht="12.75">
      <c r="A230" s="100"/>
      <c r="B230" s="100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00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 ht="12.75">
      <c r="A231" s="100"/>
      <c r="B231" s="10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00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 ht="12.75">
      <c r="A232" s="100"/>
      <c r="B232" s="100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00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 ht="12.75">
      <c r="A233" s="100"/>
      <c r="B233" s="100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00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 ht="12.75">
      <c r="A234" s="100"/>
      <c r="B234" s="100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00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 ht="12.75">
      <c r="A235" s="100"/>
      <c r="B235" s="100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00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 ht="12.75">
      <c r="A236" s="100"/>
      <c r="B236" s="100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00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 ht="12.75">
      <c r="A237" s="100"/>
      <c r="B237" s="100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00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 ht="12.75">
      <c r="A238" s="100"/>
      <c r="B238" s="10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00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 ht="12.75">
      <c r="A239" s="100"/>
      <c r="B239" s="100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00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 ht="12.75">
      <c r="A240" s="100"/>
      <c r="B240" s="10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00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 ht="12.75">
      <c r="A241" s="100"/>
      <c r="B241" s="100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00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 ht="12.75">
      <c r="A242" s="100"/>
      <c r="B242" s="10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00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 ht="12.75">
      <c r="A243" s="100"/>
      <c r="B243" s="100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00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 ht="12.75">
      <c r="A244" s="100"/>
      <c r="B244" s="100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00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 ht="12.75">
      <c r="A245" s="100"/>
      <c r="B245" s="100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00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 ht="12.75">
      <c r="A246" s="100"/>
      <c r="B246" s="100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00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 ht="12.75">
      <c r="A247" s="100"/>
      <c r="B247" s="100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00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 ht="12.75">
      <c r="A248" s="100"/>
      <c r="B248" s="100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00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 ht="12.75">
      <c r="A249" s="100"/>
      <c r="B249" s="100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00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 ht="12.75">
      <c r="A250" s="100"/>
      <c r="B250" s="100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00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 ht="12.75">
      <c r="A251" s="100"/>
      <c r="B251" s="100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00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 ht="12.75">
      <c r="A252" s="100"/>
      <c r="B252" s="100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00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 ht="12.75">
      <c r="A253" s="100"/>
      <c r="B253" s="100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00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 ht="12.75">
      <c r="A254" s="100"/>
      <c r="B254" s="100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00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 ht="12.75">
      <c r="A255" s="100"/>
      <c r="B255" s="100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00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 ht="12.75">
      <c r="A256" s="100"/>
      <c r="B256" s="100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00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 ht="12.75">
      <c r="A257" s="100"/>
      <c r="B257" s="100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00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 ht="12.75">
      <c r="A258" s="100"/>
      <c r="B258" s="100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00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 ht="12.75">
      <c r="A259" s="100"/>
      <c r="B259" s="100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00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 ht="12.75">
      <c r="A260" s="100"/>
      <c r="B260" s="100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00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 ht="12.75">
      <c r="A261" s="100"/>
      <c r="B261" s="100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00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 ht="12.75">
      <c r="A262" s="100"/>
      <c r="B262" s="100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00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 ht="12.75">
      <c r="A263" s="100"/>
      <c r="B263" s="100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00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 ht="12.75">
      <c r="A264" s="100"/>
      <c r="B264" s="100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00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 ht="12.75">
      <c r="A265" s="100"/>
      <c r="B265" s="100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00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 ht="12.75">
      <c r="A266" s="100"/>
      <c r="B266" s="100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00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 ht="12.75">
      <c r="A267" s="100"/>
      <c r="B267" s="100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00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 ht="12.75">
      <c r="A268" s="100"/>
      <c r="B268" s="100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00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 ht="12.75">
      <c r="A269" s="100"/>
      <c r="B269" s="100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00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 ht="12.75">
      <c r="A270" s="100"/>
      <c r="B270" s="100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00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 ht="12.75">
      <c r="A271" s="100"/>
      <c r="B271" s="100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00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 ht="12.75">
      <c r="A272" s="100"/>
      <c r="B272" s="100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00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 ht="12.75">
      <c r="A273" s="100"/>
      <c r="B273" s="100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00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 ht="12.75">
      <c r="A274" s="100"/>
      <c r="B274" s="100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00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 ht="12.75">
      <c r="A275" s="100"/>
      <c r="B275" s="100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00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 ht="12.75">
      <c r="A276" s="100"/>
      <c r="B276" s="100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00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 ht="12.75">
      <c r="A277" s="100"/>
      <c r="B277" s="100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00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 ht="12.75">
      <c r="A278" s="100"/>
      <c r="B278" s="100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00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 ht="12.75">
      <c r="A279" s="100"/>
      <c r="B279" s="100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00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 ht="12.75">
      <c r="A280" s="100"/>
      <c r="B280" s="100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00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 ht="12.75">
      <c r="A281" s="100"/>
      <c r="B281" s="100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00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 ht="12.75">
      <c r="A282" s="100"/>
      <c r="B282" s="100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00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 ht="12.75">
      <c r="A283" s="100"/>
      <c r="B283" s="100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00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 ht="12.75">
      <c r="A284" s="100"/>
      <c r="B284" s="100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00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 ht="12.75">
      <c r="A285" s="100"/>
      <c r="B285" s="100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00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 ht="12.75">
      <c r="A286" s="100"/>
      <c r="B286" s="100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00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 ht="12.75">
      <c r="A287" s="100"/>
      <c r="B287" s="100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00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 ht="12.75">
      <c r="A288" s="100"/>
      <c r="B288" s="100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00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 ht="12.75">
      <c r="A289" s="100"/>
      <c r="B289" s="100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00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 ht="12.75">
      <c r="A290" s="100"/>
      <c r="B290" s="100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00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 ht="12.75">
      <c r="A291" s="100"/>
      <c r="B291" s="100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00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 ht="12.75">
      <c r="A292" s="100"/>
      <c r="B292" s="100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00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 ht="12.75">
      <c r="A293" s="100"/>
      <c r="B293" s="100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00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 ht="12.75">
      <c r="A294" s="100"/>
      <c r="B294" s="100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00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 ht="12.75">
      <c r="A295" s="100"/>
      <c r="B295" s="100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00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 ht="12.75">
      <c r="A296" s="100"/>
      <c r="B296" s="100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00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 ht="12.75">
      <c r="A297" s="100"/>
      <c r="B297" s="100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00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 ht="12.75">
      <c r="A298" s="100"/>
      <c r="B298" s="100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00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 ht="12.75">
      <c r="A299" s="100"/>
      <c r="B299" s="100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00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 ht="12.75">
      <c r="A300" s="100"/>
      <c r="B300" s="100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00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 ht="12.75">
      <c r="A301" s="100"/>
      <c r="B301" s="100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00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 ht="12.75">
      <c r="A302" s="100"/>
      <c r="B302" s="100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00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 ht="12.75">
      <c r="A303" s="100"/>
      <c r="B303" s="100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00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 ht="12.75">
      <c r="A304" s="100"/>
      <c r="B304" s="100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00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 ht="12.75">
      <c r="A305" s="100"/>
      <c r="B305" s="100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00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 ht="12.75">
      <c r="A306" s="100"/>
      <c r="B306" s="100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00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 ht="12.75">
      <c r="A307" s="100"/>
      <c r="B307" s="100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00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 ht="12.75">
      <c r="A308" s="100"/>
      <c r="B308" s="100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00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 ht="12.75">
      <c r="A309" s="100"/>
      <c r="B309" s="100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00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 ht="12.75">
      <c r="A310" s="100"/>
      <c r="B310" s="100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00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 ht="12.75">
      <c r="A311" s="100"/>
      <c r="B311" s="100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00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 ht="12.75">
      <c r="A312" s="100"/>
      <c r="B312" s="100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00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 ht="12.75">
      <c r="A313" s="100"/>
      <c r="B313" s="100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00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 ht="12.75">
      <c r="A314" s="100"/>
      <c r="B314" s="100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00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 ht="12.75">
      <c r="A315" s="100"/>
      <c r="B315" s="100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00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 ht="12.75">
      <c r="A316" s="100"/>
      <c r="B316" s="100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00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 ht="12.75">
      <c r="A317" s="100"/>
      <c r="B317" s="100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00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 ht="12.75">
      <c r="A318" s="100"/>
      <c r="B318" s="100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00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 ht="12.75">
      <c r="A319" s="100"/>
      <c r="B319" s="100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00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 ht="12.75">
      <c r="A320" s="100"/>
      <c r="B320" s="100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00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 ht="12.75">
      <c r="A321" s="100"/>
      <c r="B321" s="100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00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 ht="12.75">
      <c r="A322" s="100"/>
      <c r="B322" s="10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00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 ht="12.75">
      <c r="A323" s="100"/>
      <c r="B323" s="100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00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 ht="12.75">
      <c r="A324" s="100"/>
      <c r="B324" s="100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00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 ht="12.75">
      <c r="A325" s="100"/>
      <c r="B325" s="100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00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 ht="12.75">
      <c r="A326" s="100"/>
      <c r="B326" s="100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00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 ht="12.75">
      <c r="A327" s="100"/>
      <c r="B327" s="100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00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 ht="12.75">
      <c r="A328" s="100"/>
      <c r="B328" s="100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00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 ht="12.75">
      <c r="A329" s="100"/>
      <c r="B329" s="100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00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 ht="12.75">
      <c r="A330" s="100"/>
      <c r="B330" s="100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00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 ht="12.75">
      <c r="A331" s="100"/>
      <c r="B331" s="100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00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 ht="12.75">
      <c r="A332" s="100"/>
      <c r="B332" s="100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00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 ht="12.75">
      <c r="A333" s="100"/>
      <c r="B333" s="100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00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 ht="12.75">
      <c r="A334" s="100"/>
      <c r="B334" s="100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00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 ht="12.75">
      <c r="A335" s="100"/>
      <c r="B335" s="100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00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 ht="12.75">
      <c r="A336" s="100"/>
      <c r="B336" s="100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00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 ht="12.75">
      <c r="A337" s="100"/>
      <c r="B337" s="100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00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 ht="12.75">
      <c r="A338" s="100"/>
      <c r="B338" s="100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00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 ht="12.75">
      <c r="A339" s="100"/>
      <c r="B339" s="100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00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 ht="12.75">
      <c r="A340" s="100"/>
      <c r="B340" s="100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00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 ht="12.75">
      <c r="A341" s="100"/>
      <c r="B341" s="100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00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 ht="12.75">
      <c r="A342" s="100"/>
      <c r="B342" s="100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00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 ht="12.75">
      <c r="A343" s="100"/>
      <c r="B343" s="100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00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 ht="12.75">
      <c r="A344" s="100"/>
      <c r="B344" s="100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00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 ht="12.75">
      <c r="A345" s="100"/>
      <c r="B345" s="100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00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 ht="12.75">
      <c r="A346" s="100"/>
      <c r="B346" s="100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00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 ht="12.75">
      <c r="A347" s="100"/>
      <c r="B347" s="100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00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 ht="12.75">
      <c r="A348" s="100"/>
      <c r="B348" s="100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00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 ht="12.75">
      <c r="A349" s="100"/>
      <c r="B349" s="100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00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 ht="12.75">
      <c r="A350" s="100"/>
      <c r="B350" s="100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00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 ht="12.75">
      <c r="A351" s="100"/>
      <c r="B351" s="100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00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 ht="12.75">
      <c r="A352" s="100"/>
      <c r="B352" s="100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00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 ht="12.75">
      <c r="A353" s="100"/>
      <c r="B353" s="100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00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 ht="12.75">
      <c r="A354" s="100"/>
      <c r="B354" s="100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00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 ht="12.75">
      <c r="A355" s="100"/>
      <c r="B355" s="100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00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 ht="12.75">
      <c r="A356" s="100"/>
      <c r="B356" s="100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00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 ht="12.75">
      <c r="A357" s="100"/>
      <c r="B357" s="10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00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 ht="12.75">
      <c r="A358" s="100"/>
      <c r="B358" s="100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00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 ht="12.75">
      <c r="A359" s="100"/>
      <c r="B359" s="100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00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 ht="12.75">
      <c r="A360" s="100"/>
      <c r="B360" s="100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00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 ht="12.75">
      <c r="A361" s="100"/>
      <c r="B361" s="100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00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 ht="12.75">
      <c r="A362" s="100"/>
      <c r="B362" s="100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00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 ht="12.75">
      <c r="A363" s="100"/>
      <c r="B363" s="100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00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 ht="12.75">
      <c r="A364" s="100"/>
      <c r="B364" s="100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00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 ht="12.75">
      <c r="A365" s="100"/>
      <c r="B365" s="100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00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 ht="12.75">
      <c r="A366" s="100"/>
      <c r="B366" s="100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00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 ht="12.75">
      <c r="A367" s="100"/>
      <c r="B367" s="100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00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 ht="12.75">
      <c r="A368" s="100"/>
      <c r="B368" s="100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00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 ht="12.75">
      <c r="A369" s="100"/>
      <c r="B369" s="10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00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 ht="12.75">
      <c r="A370" s="100"/>
      <c r="B370" s="100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00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 ht="12.75">
      <c r="A371" s="100"/>
      <c r="B371" s="100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00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 ht="12.75">
      <c r="A372" s="100"/>
      <c r="B372" s="100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00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 ht="12.75">
      <c r="A373" s="100"/>
      <c r="B373" s="100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00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 ht="12.75">
      <c r="A374" s="100"/>
      <c r="B374" s="100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00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 ht="12.75">
      <c r="A375" s="100"/>
      <c r="B375" s="100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00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 ht="12.75">
      <c r="A376" s="100"/>
      <c r="B376" s="100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00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 ht="12.75">
      <c r="A377" s="100"/>
      <c r="B377" s="100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00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 ht="12.75">
      <c r="A378" s="100"/>
      <c r="B378" s="100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00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 ht="12.75">
      <c r="A379" s="100"/>
      <c r="B379" s="100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00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 ht="12.75">
      <c r="A380" s="100"/>
      <c r="B380" s="100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00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 ht="12.75">
      <c r="A381" s="100"/>
      <c r="B381" s="100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00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 ht="12.75">
      <c r="A382" s="100"/>
      <c r="B382" s="100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00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 ht="12.75">
      <c r="A383" s="100"/>
      <c r="B383" s="100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00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 ht="12.75">
      <c r="A384" s="100"/>
      <c r="B384" s="100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00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 ht="12.75">
      <c r="A385" s="100"/>
      <c r="B385" s="100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00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 ht="12.75">
      <c r="A386" s="100"/>
      <c r="B386" s="100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00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 ht="12.75">
      <c r="A387" s="100"/>
      <c r="B387" s="100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00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 ht="12.75">
      <c r="A388" s="100"/>
      <c r="B388" s="100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00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 ht="12.75">
      <c r="A389" s="100"/>
      <c r="B389" s="100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00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 ht="12.75">
      <c r="A390" s="100"/>
      <c r="B390" s="100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00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 ht="12.75">
      <c r="A391" s="100"/>
      <c r="B391" s="100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00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 ht="12.75">
      <c r="A392" s="100"/>
      <c r="B392" s="100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00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 ht="12.75">
      <c r="A393" s="100"/>
      <c r="B393" s="100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00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 ht="12.75">
      <c r="A394" s="100"/>
      <c r="B394" s="100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00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 ht="12.75">
      <c r="A395" s="100"/>
      <c r="B395" s="100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00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 ht="12.75">
      <c r="A396" s="100"/>
      <c r="B396" s="100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00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 ht="12.75">
      <c r="A397" s="100"/>
      <c r="B397" s="100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00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 ht="12.75">
      <c r="A398" s="100"/>
      <c r="B398" s="100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00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 ht="12.75">
      <c r="A399" s="100"/>
      <c r="B399" s="100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00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 ht="12.75">
      <c r="A400" s="100"/>
      <c r="B400" s="100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00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 ht="12.75">
      <c r="A401" s="100"/>
      <c r="B401" s="100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00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 ht="12.75">
      <c r="A402" s="100"/>
      <c r="B402" s="100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00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 ht="12.75">
      <c r="A403" s="100"/>
      <c r="B403" s="100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00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 ht="12.75">
      <c r="A404" s="100"/>
      <c r="B404" s="100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00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 ht="12.75">
      <c r="A405" s="100"/>
      <c r="B405" s="100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00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 ht="12.75">
      <c r="A406" s="100"/>
      <c r="B406" s="100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00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 ht="12.75">
      <c r="A407" s="100"/>
      <c r="B407" s="100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00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 ht="12.75">
      <c r="A408" s="100"/>
      <c r="B408" s="100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00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 ht="12.75">
      <c r="A409" s="100"/>
      <c r="B409" s="100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00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 ht="12.75">
      <c r="A410" s="100"/>
      <c r="B410" s="100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00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 ht="12.75">
      <c r="A411" s="100"/>
      <c r="B411" s="100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00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 ht="12.75">
      <c r="A412" s="100"/>
      <c r="B412" s="100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00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 ht="12.75">
      <c r="A413" s="100"/>
      <c r="B413" s="100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00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 ht="12.75">
      <c r="A414" s="100"/>
      <c r="B414" s="100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00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 ht="12.75">
      <c r="A415" s="100"/>
      <c r="B415" s="100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00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 ht="12.75">
      <c r="A416" s="100"/>
      <c r="B416" s="100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00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 ht="12.75">
      <c r="A417" s="100"/>
      <c r="B417" s="100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00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 ht="12.75">
      <c r="A418" s="100"/>
      <c r="B418" s="100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00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 ht="12.75">
      <c r="A419" s="100"/>
      <c r="B419" s="100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00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 ht="12.75">
      <c r="A420" s="100"/>
      <c r="B420" s="100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00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 ht="12.75">
      <c r="A421" s="100"/>
      <c r="B421" s="100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00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 ht="12.75">
      <c r="A422" s="100"/>
      <c r="B422" s="100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00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</sheetData>
  <sheetProtection/>
  <mergeCells count="34">
    <mergeCell ref="A1:R1"/>
    <mergeCell ref="T1:AF1"/>
    <mergeCell ref="B45:F45"/>
    <mergeCell ref="B46:G46"/>
    <mergeCell ref="AF15:AF18"/>
    <mergeCell ref="AF23:AF26"/>
    <mergeCell ref="AF31:AF34"/>
    <mergeCell ref="B41:G41"/>
    <mergeCell ref="H41:J41"/>
    <mergeCell ref="B43:E43"/>
    <mergeCell ref="H43:K43"/>
    <mergeCell ref="B44:C44"/>
    <mergeCell ref="X3:Y3"/>
    <mergeCell ref="Z3:AA3"/>
    <mergeCell ref="AB3:AC3"/>
    <mergeCell ref="AD3:AE3"/>
    <mergeCell ref="AF3:AF4"/>
    <mergeCell ref="AF10:AF12"/>
    <mergeCell ref="L3:M3"/>
    <mergeCell ref="N3:O3"/>
    <mergeCell ref="P3:Q3"/>
    <mergeCell ref="R3:S3"/>
    <mergeCell ref="T3:U3"/>
    <mergeCell ref="V3:W3"/>
    <mergeCell ref="A2:R2"/>
    <mergeCell ref="T2:AE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2"/>
  <sheetViews>
    <sheetView tabSelected="1" zoomScale="75" zoomScaleNormal="75" zoomScalePageLayoutView="0" workbookViewId="0" topLeftCell="A1">
      <selection activeCell="AH7" sqref="AH7"/>
    </sheetView>
  </sheetViews>
  <sheetFormatPr defaultColWidth="8.8515625" defaultRowHeight="12.75"/>
  <cols>
    <col min="1" max="1" width="30.28125" style="100" customWidth="1"/>
    <col min="2" max="2" width="10.28125" style="100" customWidth="1"/>
    <col min="3" max="3" width="10.7109375" style="102" customWidth="1"/>
    <col min="4" max="4" width="9.7109375" style="102" customWidth="1"/>
    <col min="5" max="6" width="8.8515625" style="102" customWidth="1"/>
    <col min="7" max="7" width="11.57421875" style="102" customWidth="1"/>
    <col min="8" max="8" width="8.8515625" style="119" customWidth="1"/>
    <col min="9" max="9" width="8.8515625" style="59" customWidth="1"/>
    <col min="10" max="10" width="8.8515625" style="119" customWidth="1"/>
    <col min="11" max="11" width="8.8515625" style="59" customWidth="1"/>
    <col min="12" max="12" width="8.8515625" style="119" customWidth="1"/>
    <col min="13" max="13" width="8.8515625" style="59" customWidth="1"/>
    <col min="14" max="14" width="8.8515625" style="119" customWidth="1"/>
    <col min="15" max="15" width="8.8515625" style="59" customWidth="1"/>
    <col min="16" max="16" width="8.8515625" style="119" customWidth="1"/>
    <col min="17" max="17" width="8.8515625" style="59" customWidth="1"/>
    <col min="18" max="18" width="8.8515625" style="119" customWidth="1"/>
    <col min="19" max="19" width="8.8515625" style="59" customWidth="1"/>
    <col min="20" max="20" width="8.8515625" style="120" customWidth="1"/>
    <col min="21" max="21" width="8.8515625" style="102" customWidth="1"/>
    <col min="22" max="22" width="8.8515625" style="120" customWidth="1"/>
    <col min="23" max="23" width="8.8515625" style="102" customWidth="1"/>
    <col min="24" max="24" width="8.8515625" style="120" customWidth="1"/>
    <col min="25" max="25" width="8.8515625" style="102" customWidth="1"/>
    <col min="26" max="26" width="8.8515625" style="120" customWidth="1"/>
    <col min="27" max="27" width="8.8515625" style="102" customWidth="1"/>
    <col min="28" max="28" width="8.8515625" style="120" customWidth="1"/>
    <col min="29" max="29" width="8.8515625" style="102" customWidth="1"/>
    <col min="30" max="30" width="8.8515625" style="120" customWidth="1"/>
    <col min="31" max="31" width="8.8515625" style="102" customWidth="1"/>
    <col min="32" max="32" width="16.57421875" style="100" customWidth="1"/>
    <col min="33" max="16384" width="8.8515625" style="59" customWidth="1"/>
  </cols>
  <sheetData>
    <row r="1" spans="1:32" ht="12.75">
      <c r="A1" s="163" t="s">
        <v>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165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47.25" customHeight="1">
      <c r="A2" s="156" t="s">
        <v>32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58" t="s">
        <v>14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58" t="s">
        <v>14</v>
      </c>
    </row>
    <row r="3" spans="1:32" s="61" customFormat="1" ht="47.25" customHeight="1">
      <c r="A3" s="155" t="s">
        <v>5</v>
      </c>
      <c r="B3" s="157" t="s">
        <v>23</v>
      </c>
      <c r="C3" s="157" t="s">
        <v>19</v>
      </c>
      <c r="D3" s="157" t="s">
        <v>49</v>
      </c>
      <c r="E3" s="157" t="s">
        <v>20</v>
      </c>
      <c r="F3" s="154" t="s">
        <v>15</v>
      </c>
      <c r="G3" s="154"/>
      <c r="H3" s="154" t="s">
        <v>0</v>
      </c>
      <c r="I3" s="154"/>
      <c r="J3" s="154" t="s">
        <v>1</v>
      </c>
      <c r="K3" s="154"/>
      <c r="L3" s="154" t="s">
        <v>2</v>
      </c>
      <c r="M3" s="154"/>
      <c r="N3" s="154" t="s">
        <v>3</v>
      </c>
      <c r="O3" s="154"/>
      <c r="P3" s="154" t="s">
        <v>4</v>
      </c>
      <c r="Q3" s="154"/>
      <c r="R3" s="154" t="s">
        <v>6</v>
      </c>
      <c r="S3" s="154"/>
      <c r="T3" s="154" t="s">
        <v>7</v>
      </c>
      <c r="U3" s="154"/>
      <c r="V3" s="154" t="s">
        <v>8</v>
      </c>
      <c r="W3" s="154"/>
      <c r="X3" s="154" t="s">
        <v>9</v>
      </c>
      <c r="Y3" s="154"/>
      <c r="Z3" s="154" t="s">
        <v>10</v>
      </c>
      <c r="AA3" s="154"/>
      <c r="AB3" s="154" t="s">
        <v>11</v>
      </c>
      <c r="AC3" s="154"/>
      <c r="AD3" s="154" t="s">
        <v>12</v>
      </c>
      <c r="AE3" s="154"/>
      <c r="AF3" s="155" t="s">
        <v>21</v>
      </c>
    </row>
    <row r="4" spans="1:32" s="61" customFormat="1" ht="47.25" customHeight="1">
      <c r="A4" s="155"/>
      <c r="B4" s="158"/>
      <c r="C4" s="158"/>
      <c r="D4" s="158"/>
      <c r="E4" s="158"/>
      <c r="F4" s="60" t="s">
        <v>17</v>
      </c>
      <c r="G4" s="60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55"/>
    </row>
    <row r="5" spans="1:32" s="67" customFormat="1" ht="47.25" customHeight="1">
      <c r="A5" s="68" t="s">
        <v>33</v>
      </c>
      <c r="B5" s="68"/>
      <c r="C5" s="69"/>
      <c r="D5" s="69"/>
      <c r="E5" s="69"/>
      <c r="F5" s="69"/>
      <c r="G5" s="69"/>
      <c r="H5" s="117"/>
      <c r="I5" s="69"/>
      <c r="J5" s="117"/>
      <c r="K5" s="69"/>
      <c r="L5" s="117"/>
      <c r="M5" s="69"/>
      <c r="N5" s="117"/>
      <c r="O5" s="69"/>
      <c r="P5" s="117"/>
      <c r="Q5" s="69"/>
      <c r="R5" s="117"/>
      <c r="S5" s="69"/>
      <c r="T5" s="117"/>
      <c r="U5" s="69"/>
      <c r="V5" s="117"/>
      <c r="W5" s="69"/>
      <c r="X5" s="117"/>
      <c r="Y5" s="69"/>
      <c r="Z5" s="117"/>
      <c r="AA5" s="69"/>
      <c r="AB5" s="117"/>
      <c r="AC5" s="69"/>
      <c r="AD5" s="117"/>
      <c r="AE5" s="69"/>
      <c r="AF5" s="69"/>
    </row>
    <row r="6" spans="1:32" s="74" customFormat="1" ht="47.25" customHeight="1">
      <c r="A6" s="70" t="s">
        <v>34</v>
      </c>
      <c r="B6" s="71"/>
      <c r="C6" s="71"/>
      <c r="D6" s="71"/>
      <c r="E6" s="71"/>
      <c r="F6" s="71"/>
      <c r="G6" s="71"/>
      <c r="H6" s="118"/>
      <c r="I6" s="71"/>
      <c r="J6" s="118"/>
      <c r="K6" s="71"/>
      <c r="L6" s="118"/>
      <c r="M6" s="72"/>
      <c r="N6" s="118"/>
      <c r="O6" s="71"/>
      <c r="P6" s="118"/>
      <c r="Q6" s="71"/>
      <c r="R6" s="118"/>
      <c r="S6" s="71"/>
      <c r="T6" s="118"/>
      <c r="U6" s="71"/>
      <c r="V6" s="118"/>
      <c r="W6" s="71"/>
      <c r="X6" s="118"/>
      <c r="Y6" s="71"/>
      <c r="Z6" s="118"/>
      <c r="AA6" s="71"/>
      <c r="AB6" s="118"/>
      <c r="AC6" s="71"/>
      <c r="AD6" s="118"/>
      <c r="AE6" s="71"/>
      <c r="AF6" s="73"/>
    </row>
    <row r="7" spans="1:32" s="74" customFormat="1" ht="67.5" customHeight="1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47.25" customHeight="1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47.25" customHeight="1">
      <c r="A10" s="84" t="s">
        <v>30</v>
      </c>
      <c r="B10" s="85">
        <f>B11+B12+B13+B14</f>
        <v>3045.2000000000003</v>
      </c>
      <c r="C10" s="86">
        <f>C11+C12+C13+C14</f>
        <v>1787.7090000000003</v>
      </c>
      <c r="D10" s="86">
        <f>D12</f>
        <v>1787.7090000000003</v>
      </c>
      <c r="E10" s="86">
        <f>E11+E12+E13+E14</f>
        <v>1787.5099999999998</v>
      </c>
      <c r="F10" s="86">
        <f>E10/B10*100</f>
        <v>58.69926441613029</v>
      </c>
      <c r="G10" s="87">
        <f>E10/C10*100</f>
        <v>99.988868434404</v>
      </c>
      <c r="H10" s="111">
        <v>0</v>
      </c>
      <c r="I10" s="86">
        <v>0</v>
      </c>
      <c r="J10" s="111">
        <f>J11+J12</f>
        <v>287.009</v>
      </c>
      <c r="K10" s="86">
        <f aca="true" t="shared" si="0" ref="K10:AE10">K11+K12</f>
        <v>267.62</v>
      </c>
      <c r="L10" s="111">
        <f t="shared" si="0"/>
        <v>1109.7</v>
      </c>
      <c r="M10" s="87">
        <f t="shared" si="0"/>
        <v>296.94</v>
      </c>
      <c r="N10" s="111">
        <f t="shared" si="0"/>
        <v>219.68</v>
      </c>
      <c r="O10" s="86">
        <f t="shared" si="0"/>
        <v>566.91</v>
      </c>
      <c r="P10" s="111">
        <f t="shared" si="0"/>
        <v>139.67</v>
      </c>
      <c r="Q10" s="86">
        <f t="shared" si="0"/>
        <v>190.91</v>
      </c>
      <c r="R10" s="111">
        <f t="shared" si="0"/>
        <v>31.65</v>
      </c>
      <c r="S10" s="86">
        <f t="shared" si="0"/>
        <v>465.13</v>
      </c>
      <c r="T10" s="111">
        <f t="shared" si="0"/>
        <v>341.002</v>
      </c>
      <c r="U10" s="86">
        <f t="shared" si="0"/>
        <v>6.9</v>
      </c>
      <c r="V10" s="111">
        <f t="shared" si="0"/>
        <v>27.799</v>
      </c>
      <c r="W10" s="86">
        <f t="shared" si="0"/>
        <v>262.61</v>
      </c>
      <c r="X10" s="111">
        <f t="shared" si="0"/>
        <v>146.386</v>
      </c>
      <c r="Y10" s="86">
        <f t="shared" si="0"/>
        <v>0</v>
      </c>
      <c r="Z10" s="111">
        <f t="shared" si="0"/>
        <v>446.114</v>
      </c>
      <c r="AA10" s="86">
        <f t="shared" si="0"/>
        <v>0</v>
      </c>
      <c r="AB10" s="111">
        <f t="shared" si="0"/>
        <v>124.094</v>
      </c>
      <c r="AC10" s="86">
        <f t="shared" si="0"/>
        <v>0</v>
      </c>
      <c r="AD10" s="111">
        <f t="shared" si="0"/>
        <v>172.096</v>
      </c>
      <c r="AE10" s="86">
        <f t="shared" si="0"/>
        <v>0</v>
      </c>
      <c r="AF10" s="147" t="s">
        <v>69</v>
      </c>
    </row>
    <row r="11" spans="1:32" s="74" customFormat="1" ht="47.25" customHeight="1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>
        <v>0</v>
      </c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48"/>
    </row>
    <row r="12" spans="1:32" s="74" customFormat="1" ht="47.25" customHeight="1">
      <c r="A12" s="107" t="s">
        <v>25</v>
      </c>
      <c r="B12" s="108">
        <f>J12+L12+N12+P12+R12+T12+V12+X12+Z12+AB12+AD12</f>
        <v>3045.2000000000003</v>
      </c>
      <c r="C12" s="77">
        <f>H12+J12+L12+N12+P12+R12</f>
        <v>1787.7090000000003</v>
      </c>
      <c r="D12" s="77">
        <f>C12</f>
        <v>1787.7090000000003</v>
      </c>
      <c r="E12" s="78">
        <f>I12+K12+M12+O12+Q12+S12</f>
        <v>1787.5099999999998</v>
      </c>
      <c r="F12" s="77">
        <f>E12/B12*100</f>
        <v>58.69926441613029</v>
      </c>
      <c r="G12" s="90">
        <f>E12/C12*100</f>
        <v>99.988868434404</v>
      </c>
      <c r="H12" s="113">
        <v>0</v>
      </c>
      <c r="I12" s="78">
        <v>0</v>
      </c>
      <c r="J12" s="113">
        <v>287.009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139.67</v>
      </c>
      <c r="Q12" s="77">
        <v>190.91</v>
      </c>
      <c r="R12" s="113">
        <v>31.65</v>
      </c>
      <c r="S12" s="77">
        <v>465.13</v>
      </c>
      <c r="T12" s="113">
        <v>341.002</v>
      </c>
      <c r="U12" s="77">
        <v>6.9</v>
      </c>
      <c r="V12" s="113">
        <v>27.799</v>
      </c>
      <c r="W12" s="77">
        <v>262.61</v>
      </c>
      <c r="X12" s="113">
        <v>146.386</v>
      </c>
      <c r="Y12" s="77"/>
      <c r="Z12" s="113">
        <v>446.114</v>
      </c>
      <c r="AA12" s="77"/>
      <c r="AB12" s="113">
        <v>124.094</v>
      </c>
      <c r="AC12" s="77"/>
      <c r="AD12" s="113">
        <v>172.096</v>
      </c>
      <c r="AE12" s="78"/>
      <c r="AF12" s="149"/>
    </row>
    <row r="13" spans="1:32" s="74" customFormat="1" ht="47.25" customHeight="1">
      <c r="A13" s="81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47.25" customHeight="1">
      <c r="A14" s="81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50" t="s">
        <v>58</v>
      </c>
    </row>
    <row r="16" spans="1:32" s="74" customFormat="1" ht="47.25" customHeight="1">
      <c r="A16" s="105" t="s">
        <v>30</v>
      </c>
      <c r="B16" s="106">
        <f>B17+B18</f>
        <v>180931.104</v>
      </c>
      <c r="C16" s="78">
        <f>C18</f>
        <v>90534.984</v>
      </c>
      <c r="D16" s="78">
        <f>D18</f>
        <v>90534.984</v>
      </c>
      <c r="E16" s="78">
        <f>E18</f>
        <v>88357.92</v>
      </c>
      <c r="F16" s="78">
        <f>E16/B16*100</f>
        <v>48.83511902961693</v>
      </c>
      <c r="G16" s="79">
        <f>E16/C16*100</f>
        <v>97.59533397609039</v>
      </c>
      <c r="H16" s="112">
        <f>H18</f>
        <v>7282.588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aca="true" t="shared" si="1" ref="M16:AF16">M17+M18</f>
        <v>13021.45</v>
      </c>
      <c r="N16" s="112">
        <f t="shared" si="1"/>
        <v>14218.094</v>
      </c>
      <c r="O16" s="78">
        <f t="shared" si="1"/>
        <v>15823.16</v>
      </c>
      <c r="P16" s="112">
        <f t="shared" si="1"/>
        <v>21671.88</v>
      </c>
      <c r="Q16" s="78">
        <f t="shared" si="1"/>
        <v>17218.31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</v>
      </c>
      <c r="W16" s="78">
        <f t="shared" si="1"/>
        <v>8483.34</v>
      </c>
      <c r="X16" s="112">
        <v>12468.97</v>
      </c>
      <c r="Y16" s="78">
        <f t="shared" si="1"/>
        <v>0</v>
      </c>
      <c r="Z16" s="112">
        <v>14524.26</v>
      </c>
      <c r="AA16" s="78">
        <f>AA17+AA18</f>
        <v>0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51"/>
    </row>
    <row r="17" spans="1:32" s="74" customFormat="1" ht="48" customHeight="1">
      <c r="A17" s="81" t="s">
        <v>24</v>
      </c>
      <c r="B17" s="89">
        <v>0</v>
      </c>
      <c r="C17" s="77">
        <v>0</v>
      </c>
      <c r="D17" s="77">
        <v>0</v>
      </c>
      <c r="E17" s="77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>
        <v>0</v>
      </c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51"/>
    </row>
    <row r="18" spans="1:32" s="74" customFormat="1" ht="57.75" customHeight="1">
      <c r="A18" s="107" t="s">
        <v>25</v>
      </c>
      <c r="B18" s="108">
        <f>H18+J18+L18+N18+P18+R18+T18+V18+X18+Z18+AB18+AD18</f>
        <v>180931.104</v>
      </c>
      <c r="C18" s="77">
        <f>H18+J18+L18+N18+P18+R18</f>
        <v>90534.984</v>
      </c>
      <c r="D18" s="77">
        <f>C18</f>
        <v>90534.984</v>
      </c>
      <c r="E18" s="77">
        <f>I18+K18+M18+O18+Q18+S18</f>
        <v>88357.92</v>
      </c>
      <c r="F18" s="77">
        <f>E18/B18*100</f>
        <v>48.83511902961693</v>
      </c>
      <c r="G18" s="90">
        <f>E18/C18*100</f>
        <v>97.59533397609039</v>
      </c>
      <c r="H18" s="113">
        <v>7282.588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14218.094</v>
      </c>
      <c r="O18" s="77">
        <v>15823.16</v>
      </c>
      <c r="P18" s="113">
        <v>21671.88</v>
      </c>
      <c r="Q18" s="77">
        <v>17218.31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</v>
      </c>
      <c r="W18" s="77">
        <v>8483.34</v>
      </c>
      <c r="X18" s="113">
        <v>12468.97</v>
      </c>
      <c r="Y18" s="77"/>
      <c r="Z18" s="113">
        <v>14524.26</v>
      </c>
      <c r="AA18" s="77"/>
      <c r="AB18" s="113">
        <v>12899.27</v>
      </c>
      <c r="AC18" s="77"/>
      <c r="AD18" s="113">
        <v>24971.26</v>
      </c>
      <c r="AE18" s="78"/>
      <c r="AF18" s="152"/>
    </row>
    <row r="19" spans="1:32" s="74" customFormat="1" ht="47.25" customHeight="1">
      <c r="A19" s="81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47.25" customHeight="1">
      <c r="A20" s="81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139.5" customHeight="1">
      <c r="A21" s="95" t="s">
        <v>37</v>
      </c>
      <c r="B21" s="76"/>
      <c r="C21" s="78"/>
      <c r="D21" s="78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48.75" customHeight="1">
      <c r="A22" s="81" t="s">
        <v>22</v>
      </c>
      <c r="B22" s="82"/>
      <c r="C22" s="77"/>
      <c r="D22" s="77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72" customHeight="1">
      <c r="A23" s="83" t="s">
        <v>38</v>
      </c>
      <c r="B23" s="82"/>
      <c r="C23" s="78"/>
      <c r="D23" s="78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150" t="s">
        <v>70</v>
      </c>
    </row>
    <row r="24" spans="1:32" s="96" customFormat="1" ht="24" customHeight="1">
      <c r="A24" s="93" t="s">
        <v>30</v>
      </c>
      <c r="B24" s="94">
        <f>B26</f>
        <v>3669.1900000000005</v>
      </c>
      <c r="C24" s="71">
        <f>C26</f>
        <v>3517.2900000000004</v>
      </c>
      <c r="D24" s="71">
        <f>D26</f>
        <v>3517.2900000000004</v>
      </c>
      <c r="E24" s="71">
        <f>E26</f>
        <v>3195.89</v>
      </c>
      <c r="F24" s="71">
        <f>E24/B24*100</f>
        <v>87.10069524881511</v>
      </c>
      <c r="G24" s="72">
        <f>E24/C24*100</f>
        <v>90.86228317824232</v>
      </c>
      <c r="H24" s="118">
        <v>1706.13</v>
      </c>
      <c r="I24" s="71">
        <f aca="true" t="shared" si="2" ref="I24:AE24">I25+I26</f>
        <v>179</v>
      </c>
      <c r="J24" s="118">
        <v>533.8</v>
      </c>
      <c r="K24" s="71">
        <f t="shared" si="2"/>
        <v>1050.94</v>
      </c>
      <c r="L24" s="118">
        <v>509</v>
      </c>
      <c r="M24" s="72">
        <f t="shared" si="2"/>
        <v>649.01</v>
      </c>
      <c r="N24" s="118">
        <v>713.96</v>
      </c>
      <c r="O24" s="71">
        <f t="shared" si="2"/>
        <v>628.53</v>
      </c>
      <c r="P24" s="118">
        <v>54.4</v>
      </c>
      <c r="Q24" s="71">
        <f t="shared" si="2"/>
        <v>688.41</v>
      </c>
      <c r="R24" s="118">
        <v>0</v>
      </c>
      <c r="S24" s="71">
        <f t="shared" si="2"/>
        <v>0</v>
      </c>
      <c r="T24" s="118">
        <v>29</v>
      </c>
      <c r="U24" s="71">
        <f t="shared" si="2"/>
        <v>5.3</v>
      </c>
      <c r="V24" s="118">
        <v>0</v>
      </c>
      <c r="W24" s="71">
        <f t="shared" si="2"/>
        <v>34.44</v>
      </c>
      <c r="X24" s="118">
        <v>76</v>
      </c>
      <c r="Y24" s="71">
        <f t="shared" si="2"/>
        <v>0</v>
      </c>
      <c r="Z24" s="118">
        <f t="shared" si="2"/>
        <v>23.6</v>
      </c>
      <c r="AA24" s="71">
        <f t="shared" si="2"/>
        <v>0</v>
      </c>
      <c r="AB24" s="118">
        <f t="shared" si="2"/>
        <v>23.26</v>
      </c>
      <c r="AC24" s="71">
        <f t="shared" si="2"/>
        <v>0</v>
      </c>
      <c r="AD24" s="118">
        <v>0.04</v>
      </c>
      <c r="AE24" s="71">
        <f t="shared" si="2"/>
        <v>0</v>
      </c>
      <c r="AF24" s="151"/>
    </row>
    <row r="25" spans="1:32" s="74" customFormat="1" ht="18.75" customHeight="1">
      <c r="A25" s="81" t="s">
        <v>24</v>
      </c>
      <c r="B25" s="89">
        <v>0</v>
      </c>
      <c r="C25" s="77">
        <v>0</v>
      </c>
      <c r="D25" s="77">
        <v>0</v>
      </c>
      <c r="E25" s="77">
        <f>K25+M25+O25+Q25+S25+U25+W25+Y25+AA25+AC25+AE25</f>
        <v>0</v>
      </c>
      <c r="F25" s="77">
        <v>0</v>
      </c>
      <c r="G25" s="90">
        <v>0</v>
      </c>
      <c r="H25" s="113">
        <v>0</v>
      </c>
      <c r="I25" s="77">
        <v>0</v>
      </c>
      <c r="J25" s="113">
        <v>0</v>
      </c>
      <c r="K25" s="77">
        <v>0</v>
      </c>
      <c r="L25" s="113">
        <v>0</v>
      </c>
      <c r="M25" s="90">
        <v>0</v>
      </c>
      <c r="N25" s="113">
        <v>0</v>
      </c>
      <c r="O25" s="77">
        <v>0</v>
      </c>
      <c r="P25" s="112"/>
      <c r="Q25" s="78"/>
      <c r="R25" s="112"/>
      <c r="S25" s="78"/>
      <c r="T25" s="112"/>
      <c r="U25" s="78">
        <v>0</v>
      </c>
      <c r="V25" s="112"/>
      <c r="W25" s="78">
        <v>0</v>
      </c>
      <c r="X25" s="112"/>
      <c r="Y25" s="78"/>
      <c r="Z25" s="112"/>
      <c r="AA25" s="78"/>
      <c r="AB25" s="112"/>
      <c r="AC25" s="78"/>
      <c r="AD25" s="112"/>
      <c r="AE25" s="78"/>
      <c r="AF25" s="151"/>
    </row>
    <row r="26" spans="1:32" s="74" customFormat="1" ht="19.5" customHeight="1">
      <c r="A26" s="107" t="s">
        <v>25</v>
      </c>
      <c r="B26" s="108">
        <f>H26+J26+L26+N26+P26+T26+X26+Z26+AB26+AD26</f>
        <v>3669.1900000000005</v>
      </c>
      <c r="C26" s="77">
        <f>H26+J26+L26+N26+P26</f>
        <v>3517.2900000000004</v>
      </c>
      <c r="D26" s="77">
        <f>C26</f>
        <v>3517.2900000000004</v>
      </c>
      <c r="E26" s="77">
        <f>O26+M26+K26+I26+Q26+S26</f>
        <v>3195.89</v>
      </c>
      <c r="F26" s="77">
        <f>E26/B26*100</f>
        <v>87.10069524881511</v>
      </c>
      <c r="G26" s="97">
        <f>E26/C26*100</f>
        <v>90.86228317824232</v>
      </c>
      <c r="H26" s="113">
        <v>1706.13</v>
      </c>
      <c r="I26" s="77">
        <v>179</v>
      </c>
      <c r="J26" s="113">
        <v>533.8</v>
      </c>
      <c r="K26" s="77">
        <v>1050.94</v>
      </c>
      <c r="L26" s="113">
        <v>509</v>
      </c>
      <c r="M26" s="90">
        <v>649.01</v>
      </c>
      <c r="N26" s="113">
        <v>713.96</v>
      </c>
      <c r="O26" s="77">
        <v>628.53</v>
      </c>
      <c r="P26" s="113">
        <v>54.4</v>
      </c>
      <c r="Q26" s="77">
        <v>688.41</v>
      </c>
      <c r="R26" s="113">
        <v>0</v>
      </c>
      <c r="S26" s="77">
        <v>0</v>
      </c>
      <c r="T26" s="113">
        <v>29</v>
      </c>
      <c r="U26" s="77">
        <v>5.3</v>
      </c>
      <c r="V26" s="113">
        <v>0</v>
      </c>
      <c r="W26" s="77">
        <v>34.44</v>
      </c>
      <c r="X26" s="113">
        <v>76</v>
      </c>
      <c r="Y26" s="77"/>
      <c r="Z26" s="113">
        <v>23.6</v>
      </c>
      <c r="AA26" s="77"/>
      <c r="AB26" s="113">
        <v>23.26</v>
      </c>
      <c r="AC26" s="77"/>
      <c r="AD26" s="113">
        <v>0.04</v>
      </c>
      <c r="AE26" s="78"/>
      <c r="AF26" s="152"/>
    </row>
    <row r="27" spans="1:32" s="74" customFormat="1" ht="24.75" customHeight="1">
      <c r="A27" s="81" t="s">
        <v>26</v>
      </c>
      <c r="B27" s="82"/>
      <c r="C27" s="77"/>
      <c r="D27" s="77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27" customHeight="1">
      <c r="A28" s="81" t="s">
        <v>27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49.5" customHeight="1">
      <c r="A29" s="70" t="s">
        <v>39</v>
      </c>
      <c r="B29" s="71"/>
      <c r="C29" s="71"/>
      <c r="D29" s="71"/>
      <c r="E29" s="78"/>
      <c r="F29" s="71"/>
      <c r="G29" s="71"/>
      <c r="H29" s="112"/>
      <c r="I29" s="71"/>
      <c r="J29" s="118"/>
      <c r="K29" s="71"/>
      <c r="L29" s="118"/>
      <c r="M29" s="72"/>
      <c r="N29" s="118"/>
      <c r="O29" s="71"/>
      <c r="P29" s="118"/>
      <c r="Q29" s="71"/>
      <c r="R29" s="118"/>
      <c r="S29" s="71"/>
      <c r="T29" s="118"/>
      <c r="U29" s="71"/>
      <c r="V29" s="118"/>
      <c r="W29" s="71"/>
      <c r="X29" s="118"/>
      <c r="Y29" s="71"/>
      <c r="Z29" s="118"/>
      <c r="AA29" s="71"/>
      <c r="AB29" s="118"/>
      <c r="AC29" s="71"/>
      <c r="AD29" s="118"/>
      <c r="AE29" s="71"/>
      <c r="AF29" s="73"/>
    </row>
    <row r="30" spans="1:32" s="74" customFormat="1" ht="92.25" customHeight="1">
      <c r="A30" s="75" t="s">
        <v>40</v>
      </c>
      <c r="B30" s="76"/>
      <c r="C30" s="77"/>
      <c r="D30" s="77"/>
      <c r="E30" s="78"/>
      <c r="F30" s="78"/>
      <c r="G30" s="79"/>
      <c r="H30" s="112"/>
      <c r="I30" s="78"/>
      <c r="J30" s="112"/>
      <c r="K30" s="78"/>
      <c r="L30" s="112"/>
      <c r="M30" s="79"/>
      <c r="N30" s="112"/>
      <c r="O30" s="78"/>
      <c r="P30" s="112"/>
      <c r="Q30" s="78"/>
      <c r="R30" s="112"/>
      <c r="S30" s="78"/>
      <c r="T30" s="112"/>
      <c r="U30" s="78"/>
      <c r="V30" s="112"/>
      <c r="W30" s="78"/>
      <c r="X30" s="112"/>
      <c r="Y30" s="78"/>
      <c r="Z30" s="112"/>
      <c r="AA30" s="78"/>
      <c r="AB30" s="112"/>
      <c r="AC30" s="78"/>
      <c r="AD30" s="112"/>
      <c r="AE30" s="78"/>
      <c r="AF30" s="80"/>
    </row>
    <row r="31" spans="1:32" s="74" customFormat="1" ht="57.75" customHeight="1">
      <c r="A31" s="83" t="s">
        <v>41</v>
      </c>
      <c r="B31" s="82"/>
      <c r="C31" s="78"/>
      <c r="D31" s="78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150"/>
    </row>
    <row r="32" spans="1:32" s="74" customFormat="1" ht="47.25" customHeight="1">
      <c r="A32" s="105" t="s">
        <v>30</v>
      </c>
      <c r="B32" s="109">
        <f>B34</f>
        <v>6895.3899999999985</v>
      </c>
      <c r="C32" s="78">
        <f>C34</f>
        <v>4768.189999999999</v>
      </c>
      <c r="D32" s="78">
        <f>C32</f>
        <v>4768.189999999999</v>
      </c>
      <c r="E32" s="78">
        <f>E34</f>
        <v>4767.84</v>
      </c>
      <c r="F32" s="78">
        <f>E32/B32*100</f>
        <v>69.14532753042252</v>
      </c>
      <c r="G32" s="79">
        <f>E32/C32*100</f>
        <v>99.99265968847722</v>
      </c>
      <c r="H32" s="112">
        <f>H34</f>
        <v>1726.3</v>
      </c>
      <c r="I32" s="78">
        <f aca="true" t="shared" si="3" ref="I32:AE32">I33+I34</f>
        <v>1346</v>
      </c>
      <c r="J32" s="112">
        <v>533.8</v>
      </c>
      <c r="K32" s="78">
        <v>903.05</v>
      </c>
      <c r="L32" s="112">
        <f>L33+L34</f>
        <v>305.95</v>
      </c>
      <c r="M32" s="79">
        <f t="shared" si="3"/>
        <v>308</v>
      </c>
      <c r="N32" s="112">
        <f t="shared" si="3"/>
        <v>1247.02</v>
      </c>
      <c r="O32" s="78">
        <f t="shared" si="3"/>
        <v>1248.54</v>
      </c>
      <c r="P32" s="112">
        <f t="shared" si="3"/>
        <v>492.13</v>
      </c>
      <c r="Q32" s="78">
        <f t="shared" si="3"/>
        <v>284.6</v>
      </c>
      <c r="R32" s="112">
        <f t="shared" si="3"/>
        <v>452.02</v>
      </c>
      <c r="S32" s="78">
        <f t="shared" si="3"/>
        <v>677.65</v>
      </c>
      <c r="T32" s="112">
        <f t="shared" si="3"/>
        <v>837.76</v>
      </c>
      <c r="U32" s="78">
        <f t="shared" si="3"/>
        <v>568.82</v>
      </c>
      <c r="V32" s="112">
        <f t="shared" si="3"/>
        <v>254.24</v>
      </c>
      <c r="W32" s="78">
        <f t="shared" si="3"/>
        <v>183.29</v>
      </c>
      <c r="X32" s="112">
        <f t="shared" si="3"/>
        <v>435.6</v>
      </c>
      <c r="Y32" s="78">
        <f t="shared" si="3"/>
        <v>0</v>
      </c>
      <c r="Z32" s="112">
        <f t="shared" si="3"/>
        <v>390.63</v>
      </c>
      <c r="AA32" s="78">
        <f t="shared" si="3"/>
        <v>0</v>
      </c>
      <c r="AB32" s="112">
        <f t="shared" si="3"/>
        <v>195.24</v>
      </c>
      <c r="AC32" s="78">
        <f t="shared" si="3"/>
        <v>0</v>
      </c>
      <c r="AD32" s="112">
        <f t="shared" si="3"/>
        <v>13.73</v>
      </c>
      <c r="AE32" s="78">
        <f t="shared" si="3"/>
        <v>0</v>
      </c>
      <c r="AF32" s="151"/>
    </row>
    <row r="33" spans="1:32" s="74" customFormat="1" ht="47.25" customHeight="1">
      <c r="A33" s="107" t="s">
        <v>24</v>
      </c>
      <c r="B33" s="110">
        <v>0</v>
      </c>
      <c r="C33" s="77">
        <v>0</v>
      </c>
      <c r="D33" s="77">
        <v>0</v>
      </c>
      <c r="E33" s="77">
        <f>K33+M33+O33+Q33+S33+U33+W33+Y33+AA33+AC33+AE33</f>
        <v>0</v>
      </c>
      <c r="F33" s="77">
        <v>0</v>
      </c>
      <c r="G33" s="90">
        <v>0</v>
      </c>
      <c r="H33" s="113">
        <v>0</v>
      </c>
      <c r="I33" s="77">
        <v>0</v>
      </c>
      <c r="J33" s="113">
        <v>0</v>
      </c>
      <c r="K33" s="77">
        <v>0</v>
      </c>
      <c r="L33" s="113">
        <v>0</v>
      </c>
      <c r="M33" s="90">
        <v>0</v>
      </c>
      <c r="N33" s="113">
        <v>0</v>
      </c>
      <c r="O33" s="77">
        <v>0</v>
      </c>
      <c r="P33" s="112"/>
      <c r="Q33" s="78"/>
      <c r="R33" s="112"/>
      <c r="S33" s="78"/>
      <c r="T33" s="112"/>
      <c r="U33" s="78">
        <v>0</v>
      </c>
      <c r="V33" s="112"/>
      <c r="W33" s="78">
        <v>0</v>
      </c>
      <c r="X33" s="112"/>
      <c r="Y33" s="78"/>
      <c r="Z33" s="112"/>
      <c r="AA33" s="78"/>
      <c r="AB33" s="112"/>
      <c r="AC33" s="78"/>
      <c r="AD33" s="112"/>
      <c r="AE33" s="78"/>
      <c r="AF33" s="151"/>
    </row>
    <row r="34" spans="1:32" s="74" customFormat="1" ht="52.5" customHeight="1">
      <c r="A34" s="107" t="s">
        <v>25</v>
      </c>
      <c r="B34" s="110">
        <f>H34+J34+L34+N34+P34+R34+T34+V34+X34+Z34+AB34+AD34</f>
        <v>6895.3899999999985</v>
      </c>
      <c r="C34" s="77">
        <f>H34+J34+L34+N34+P34+R34</f>
        <v>4768.189999999999</v>
      </c>
      <c r="D34" s="77">
        <f>C34</f>
        <v>4768.189999999999</v>
      </c>
      <c r="E34" s="77">
        <f>I34+K34+M34+O34+Q34+S34</f>
        <v>4767.84</v>
      </c>
      <c r="F34" s="77">
        <f>E34/B34*100</f>
        <v>69.14532753042252</v>
      </c>
      <c r="G34" s="90">
        <f>E34/C34*100</f>
        <v>99.99265968847722</v>
      </c>
      <c r="H34" s="113">
        <v>1726.3</v>
      </c>
      <c r="I34" s="77">
        <v>1346</v>
      </c>
      <c r="J34" s="113">
        <v>544.77</v>
      </c>
      <c r="K34" s="77">
        <v>903.05</v>
      </c>
      <c r="L34" s="113">
        <v>305.95</v>
      </c>
      <c r="M34" s="90">
        <v>308</v>
      </c>
      <c r="N34" s="113">
        <v>1247.02</v>
      </c>
      <c r="O34" s="77">
        <v>1248.54</v>
      </c>
      <c r="P34" s="113">
        <v>492.13</v>
      </c>
      <c r="Q34" s="77">
        <v>284.6</v>
      </c>
      <c r="R34" s="113">
        <v>452.02</v>
      </c>
      <c r="S34" s="77">
        <v>677.65</v>
      </c>
      <c r="T34" s="113">
        <v>837.76</v>
      </c>
      <c r="U34" s="77">
        <v>568.82</v>
      </c>
      <c r="V34" s="113">
        <v>254.24</v>
      </c>
      <c r="W34" s="77">
        <v>183.29</v>
      </c>
      <c r="X34" s="113">
        <v>435.6</v>
      </c>
      <c r="Y34" s="77"/>
      <c r="Z34" s="113">
        <v>390.63</v>
      </c>
      <c r="AA34" s="77"/>
      <c r="AB34" s="113">
        <v>195.24</v>
      </c>
      <c r="AC34" s="77"/>
      <c r="AD34" s="113">
        <v>13.73</v>
      </c>
      <c r="AE34" s="78"/>
      <c r="AF34" s="152"/>
    </row>
    <row r="35" spans="1:32" s="74" customFormat="1" ht="24" customHeight="1">
      <c r="A35" s="81" t="s">
        <v>26</v>
      </c>
      <c r="B35" s="82"/>
      <c r="C35" s="77"/>
      <c r="D35" s="77"/>
      <c r="E35" s="78"/>
      <c r="F35" s="78"/>
      <c r="G35" s="78"/>
      <c r="H35" s="112"/>
      <c r="I35" s="78"/>
      <c r="J35" s="112"/>
      <c r="K35" s="78"/>
      <c r="L35" s="112"/>
      <c r="M35" s="79"/>
      <c r="N35" s="112"/>
      <c r="O35" s="78"/>
      <c r="P35" s="112"/>
      <c r="Q35" s="78"/>
      <c r="R35" s="112"/>
      <c r="S35" s="78"/>
      <c r="T35" s="112"/>
      <c r="U35" s="78"/>
      <c r="V35" s="112"/>
      <c r="W35" s="78"/>
      <c r="X35" s="112"/>
      <c r="Y35" s="78"/>
      <c r="Z35" s="112"/>
      <c r="AA35" s="78"/>
      <c r="AB35" s="112"/>
      <c r="AC35" s="78"/>
      <c r="AD35" s="112"/>
      <c r="AE35" s="78"/>
      <c r="AF35" s="80"/>
    </row>
    <row r="36" spans="1:32" s="74" customFormat="1" ht="20.25" customHeight="1">
      <c r="A36" s="81" t="s">
        <v>27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32" s="98" customFormat="1" ht="24" customHeight="1">
      <c r="A37" s="105" t="s">
        <v>31</v>
      </c>
      <c r="B37" s="109">
        <f>B38+B39</f>
        <v>194540.884</v>
      </c>
      <c r="C37" s="78">
        <f aca="true" t="shared" si="4" ref="C37:AE37">C38+C39</f>
        <v>100608.17300000001</v>
      </c>
      <c r="D37" s="78">
        <f t="shared" si="4"/>
        <v>100608.17300000001</v>
      </c>
      <c r="E37" s="78">
        <f t="shared" si="4"/>
        <v>98109.16</v>
      </c>
      <c r="F37" s="78">
        <f t="shared" si="4"/>
        <v>50.43112685763267</v>
      </c>
      <c r="G37" s="78">
        <f t="shared" si="4"/>
        <v>97.51609344898847</v>
      </c>
      <c r="H37" s="112">
        <f t="shared" si="4"/>
        <v>10715.018</v>
      </c>
      <c r="I37" s="78">
        <f t="shared" si="4"/>
        <v>6910.6</v>
      </c>
      <c r="J37" s="112">
        <f t="shared" si="4"/>
        <v>17063.659</v>
      </c>
      <c r="K37" s="78">
        <f t="shared" si="4"/>
        <v>17920.42</v>
      </c>
      <c r="L37" s="112">
        <f t="shared" si="4"/>
        <v>16252.580000000002</v>
      </c>
      <c r="M37" s="79">
        <f t="shared" si="4"/>
        <v>14275.400000000001</v>
      </c>
      <c r="N37" s="112">
        <f t="shared" si="4"/>
        <v>16398.753999999997</v>
      </c>
      <c r="O37" s="78">
        <f t="shared" si="4"/>
        <v>18267.14</v>
      </c>
      <c r="P37" s="112">
        <f t="shared" si="4"/>
        <v>22358.079999999998</v>
      </c>
      <c r="Q37" s="78">
        <f t="shared" si="4"/>
        <v>18382.23</v>
      </c>
      <c r="R37" s="112">
        <f t="shared" si="4"/>
        <v>17820.082000000002</v>
      </c>
      <c r="S37" s="78">
        <f t="shared" si="4"/>
        <v>22353.370000000003</v>
      </c>
      <c r="T37" s="112">
        <f t="shared" si="4"/>
        <v>16413.842</v>
      </c>
      <c r="U37" s="78">
        <f t="shared" si="4"/>
        <v>17508.22</v>
      </c>
      <c r="V37" s="112">
        <f t="shared" si="4"/>
        <v>10608.319000000001</v>
      </c>
      <c r="W37" s="78">
        <f t="shared" si="4"/>
        <v>8963.68</v>
      </c>
      <c r="X37" s="112">
        <f t="shared" si="4"/>
        <v>13126.956</v>
      </c>
      <c r="Y37" s="78">
        <f t="shared" si="4"/>
        <v>0</v>
      </c>
      <c r="Z37" s="112">
        <f t="shared" si="4"/>
        <v>15384.604</v>
      </c>
      <c r="AA37" s="78">
        <f t="shared" si="4"/>
        <v>0</v>
      </c>
      <c r="AB37" s="112">
        <f t="shared" si="4"/>
        <v>13241.864</v>
      </c>
      <c r="AC37" s="78">
        <f t="shared" si="4"/>
        <v>0</v>
      </c>
      <c r="AD37" s="112">
        <f t="shared" si="4"/>
        <v>25157.126</v>
      </c>
      <c r="AE37" s="78">
        <f t="shared" si="4"/>
        <v>0</v>
      </c>
      <c r="AF37" s="80"/>
    </row>
    <row r="38" spans="1:32" s="74" customFormat="1" ht="17.25" customHeight="1">
      <c r="A38" s="81" t="s">
        <v>24</v>
      </c>
      <c r="B38" s="89">
        <f>B25+B17+B11+B33</f>
        <v>0</v>
      </c>
      <c r="C38" s="77">
        <v>0</v>
      </c>
      <c r="D38" s="77">
        <v>0</v>
      </c>
      <c r="E38" s="77">
        <f>K38+M38+O38+Q38+S38+U38+W38+Y38+AA38+AC38+AE38</f>
        <v>0</v>
      </c>
      <c r="F38" s="77">
        <v>0</v>
      </c>
      <c r="G38" s="77">
        <v>0</v>
      </c>
      <c r="H38" s="113">
        <v>0</v>
      </c>
      <c r="I38" s="77">
        <v>0</v>
      </c>
      <c r="J38" s="113">
        <v>0</v>
      </c>
      <c r="K38" s="77">
        <v>0</v>
      </c>
      <c r="L38" s="113">
        <v>0</v>
      </c>
      <c r="M38" s="90">
        <v>0</v>
      </c>
      <c r="N38" s="113">
        <v>0</v>
      </c>
      <c r="O38" s="77"/>
      <c r="P38" s="113">
        <v>0</v>
      </c>
      <c r="Q38" s="77"/>
      <c r="R38" s="113">
        <v>0</v>
      </c>
      <c r="S38" s="77"/>
      <c r="T38" s="113">
        <v>0</v>
      </c>
      <c r="U38" s="77"/>
      <c r="V38" s="113">
        <v>0</v>
      </c>
      <c r="W38" s="77"/>
      <c r="X38" s="113">
        <v>0</v>
      </c>
      <c r="Y38" s="77"/>
      <c r="Z38" s="113">
        <v>0</v>
      </c>
      <c r="AA38" s="77"/>
      <c r="AB38" s="113">
        <v>0</v>
      </c>
      <c r="AC38" s="77"/>
      <c r="AD38" s="113">
        <v>0</v>
      </c>
      <c r="AE38" s="77"/>
      <c r="AF38" s="99"/>
    </row>
    <row r="39" spans="1:32" s="74" customFormat="1" ht="15.75" customHeight="1">
      <c r="A39" s="107" t="s">
        <v>25</v>
      </c>
      <c r="B39" s="110">
        <f>B34+B26+B18+B12</f>
        <v>194540.884</v>
      </c>
      <c r="C39" s="77">
        <f>H39+J39+L39+N39+P39+R39</f>
        <v>100608.17300000001</v>
      </c>
      <c r="D39" s="77">
        <f>C39</f>
        <v>100608.17300000001</v>
      </c>
      <c r="E39" s="77">
        <f>I39+K39+M39+O39+Q39+S39</f>
        <v>98109.16</v>
      </c>
      <c r="F39" s="77">
        <f>E39/B39*100</f>
        <v>50.43112685763267</v>
      </c>
      <c r="G39" s="77">
        <f>E39/C39*100</f>
        <v>97.51609344898847</v>
      </c>
      <c r="H39" s="113">
        <f aca="true" t="shared" si="5" ref="H39:AE39">H34+H26+H18+H12</f>
        <v>10715.018</v>
      </c>
      <c r="I39" s="77">
        <f t="shared" si="5"/>
        <v>6910.6</v>
      </c>
      <c r="J39" s="113">
        <f t="shared" si="5"/>
        <v>17063.659</v>
      </c>
      <c r="K39" s="77">
        <f t="shared" si="5"/>
        <v>17920.42</v>
      </c>
      <c r="L39" s="113">
        <f t="shared" si="5"/>
        <v>16252.580000000002</v>
      </c>
      <c r="M39" s="90">
        <f t="shared" si="5"/>
        <v>14275.400000000001</v>
      </c>
      <c r="N39" s="113">
        <f t="shared" si="5"/>
        <v>16398.753999999997</v>
      </c>
      <c r="O39" s="77">
        <f t="shared" si="5"/>
        <v>18267.14</v>
      </c>
      <c r="P39" s="113">
        <f t="shared" si="5"/>
        <v>22358.079999999998</v>
      </c>
      <c r="Q39" s="77">
        <f t="shared" si="5"/>
        <v>18382.23</v>
      </c>
      <c r="R39" s="113">
        <f t="shared" si="5"/>
        <v>17820.082000000002</v>
      </c>
      <c r="S39" s="77">
        <f t="shared" si="5"/>
        <v>22353.370000000003</v>
      </c>
      <c r="T39" s="113">
        <f t="shared" si="5"/>
        <v>16413.842</v>
      </c>
      <c r="U39" s="77">
        <f t="shared" si="5"/>
        <v>17508.22</v>
      </c>
      <c r="V39" s="113">
        <f t="shared" si="5"/>
        <v>10608.319000000001</v>
      </c>
      <c r="W39" s="77">
        <f t="shared" si="5"/>
        <v>8963.68</v>
      </c>
      <c r="X39" s="113">
        <f t="shared" si="5"/>
        <v>13126.956</v>
      </c>
      <c r="Y39" s="77">
        <f t="shared" si="5"/>
        <v>0</v>
      </c>
      <c r="Z39" s="113">
        <f t="shared" si="5"/>
        <v>15384.604</v>
      </c>
      <c r="AA39" s="77">
        <f t="shared" si="5"/>
        <v>0</v>
      </c>
      <c r="AB39" s="113">
        <f t="shared" si="5"/>
        <v>13241.864</v>
      </c>
      <c r="AC39" s="77">
        <f t="shared" si="5"/>
        <v>0</v>
      </c>
      <c r="AD39" s="113">
        <f t="shared" si="5"/>
        <v>25157.126</v>
      </c>
      <c r="AE39" s="77">
        <f t="shared" si="5"/>
        <v>0</v>
      </c>
      <c r="AF39" s="99"/>
    </row>
    <row r="40" spans="2:30" ht="47.25" customHeight="1">
      <c r="B40" s="101"/>
      <c r="H40" s="59"/>
      <c r="J40" s="59"/>
      <c r="L40" s="59"/>
      <c r="N40" s="59"/>
      <c r="P40" s="59"/>
      <c r="R40" s="59"/>
      <c r="T40" s="102"/>
      <c r="V40" s="102"/>
      <c r="X40" s="102"/>
      <c r="Z40" s="102"/>
      <c r="AB40" s="102"/>
      <c r="AD40" s="102"/>
    </row>
    <row r="41" spans="1:44" s="125" customFormat="1" ht="47.25" customHeight="1">
      <c r="A41" s="122"/>
      <c r="B41" s="159" t="s">
        <v>42</v>
      </c>
      <c r="C41" s="159"/>
      <c r="D41" s="159"/>
      <c r="E41" s="159"/>
      <c r="F41" s="159"/>
      <c r="G41" s="159"/>
      <c r="H41" s="160" t="s">
        <v>64</v>
      </c>
      <c r="I41" s="160"/>
      <c r="J41" s="160"/>
      <c r="K41" s="123"/>
      <c r="L41" s="123"/>
      <c r="M41" s="123"/>
      <c r="N41" s="123"/>
      <c r="O41" s="123"/>
      <c r="P41" s="123"/>
      <c r="Q41" s="124"/>
      <c r="R41" s="123"/>
      <c r="S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2"/>
    </row>
    <row r="42" spans="2:44" ht="47.25" customHeight="1">
      <c r="B42" s="101"/>
      <c r="C42" s="101"/>
      <c r="D42" s="101"/>
      <c r="E42" s="101"/>
      <c r="F42" s="101"/>
      <c r="G42" s="101"/>
      <c r="H42" s="103"/>
      <c r="I42" s="103"/>
      <c r="J42" s="103"/>
      <c r="K42" s="102"/>
      <c r="L42" s="102"/>
      <c r="M42" s="102"/>
      <c r="N42" s="102"/>
      <c r="O42" s="102"/>
      <c r="P42" s="102"/>
      <c r="Q42" s="104"/>
      <c r="R42" s="102"/>
      <c r="S42" s="10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0"/>
    </row>
    <row r="43" spans="2:44" ht="57.75" customHeight="1">
      <c r="B43" s="132" t="s">
        <v>65</v>
      </c>
      <c r="C43" s="132"/>
      <c r="D43" s="132"/>
      <c r="E43" s="132"/>
      <c r="F43" s="101"/>
      <c r="G43" s="101"/>
      <c r="H43" s="161"/>
      <c r="I43" s="161"/>
      <c r="J43" s="161"/>
      <c r="K43" s="161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2:44" ht="47.25" customHeight="1">
      <c r="B44" s="162" t="s">
        <v>66</v>
      </c>
      <c r="C44" s="162"/>
      <c r="D44" s="100"/>
      <c r="E44" s="100"/>
      <c r="F44" s="100"/>
      <c r="G44" s="100"/>
      <c r="H44" s="102"/>
      <c r="I44" s="102"/>
      <c r="J44" s="102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2:44" ht="47.25" customHeight="1">
      <c r="B45" s="146"/>
      <c r="C45" s="146"/>
      <c r="D45" s="146"/>
      <c r="E45" s="146"/>
      <c r="F45" s="146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2:30" ht="47.25" customHeight="1">
      <c r="B46" s="146"/>
      <c r="C46" s="146"/>
      <c r="D46" s="146"/>
      <c r="E46" s="146"/>
      <c r="F46" s="146"/>
      <c r="G46" s="146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8:30" ht="12.75"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s="102" customFormat="1" ht="12.75">
      <c r="A48" s="100"/>
      <c r="B48" s="10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AF48" s="100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s="102" customFormat="1" ht="12.75">
      <c r="A49" s="100"/>
      <c r="B49" s="100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AF49" s="100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s="102" customFormat="1" ht="12.75">
      <c r="A50" s="100"/>
      <c r="B50" s="10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AF50" s="100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s="102" customFormat="1" ht="12.75">
      <c r="A51" s="100"/>
      <c r="B51" s="10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AF51" s="100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s="102" customFormat="1" ht="12.75">
      <c r="A52" s="100"/>
      <c r="B52" s="10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AF52" s="100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s="102" customFormat="1" ht="12.75">
      <c r="A53" s="100"/>
      <c r="B53" s="100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AF53" s="100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s="102" customFormat="1" ht="12.75">
      <c r="A54" s="100"/>
      <c r="B54" s="10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00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 ht="12.75">
      <c r="A55" s="100"/>
      <c r="B55" s="10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00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 ht="12.75">
      <c r="A56" s="100"/>
      <c r="B56" s="100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00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 ht="12.75">
      <c r="A57" s="100"/>
      <c r="B57" s="10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00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 ht="12.75">
      <c r="A58" s="100"/>
      <c r="B58" s="10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00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 ht="12.75">
      <c r="A59" s="100"/>
      <c r="B59" s="100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00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 ht="12.75">
      <c r="A60" s="100"/>
      <c r="B60" s="10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00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 ht="12.75">
      <c r="A61" s="100"/>
      <c r="B61" s="10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00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 ht="12.75">
      <c r="A62" s="100"/>
      <c r="B62" s="100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00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 ht="12.75">
      <c r="A63" s="100"/>
      <c r="B63" s="10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00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 ht="12.75">
      <c r="A64" s="100"/>
      <c r="B64" s="10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00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 ht="12.75">
      <c r="A65" s="100"/>
      <c r="B65" s="10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00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 ht="12.75">
      <c r="A66" s="100"/>
      <c r="B66" s="10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00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 ht="12.75">
      <c r="A67" s="100"/>
      <c r="B67" s="10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00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 ht="12.75">
      <c r="A68" s="100"/>
      <c r="B68" s="10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00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 ht="12.75">
      <c r="A69" s="100"/>
      <c r="B69" s="10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00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 ht="12.75">
      <c r="A70" s="100"/>
      <c r="B70" s="10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00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 ht="12.75">
      <c r="A71" s="100"/>
      <c r="B71" s="10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00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 ht="12.75">
      <c r="A72" s="100"/>
      <c r="B72" s="10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00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 ht="12.75">
      <c r="A73" s="100"/>
      <c r="B73" s="10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00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 ht="12.75">
      <c r="A74" s="100"/>
      <c r="B74" s="10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00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 ht="12.75">
      <c r="A75" s="100"/>
      <c r="B75" s="100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00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 ht="12.75">
      <c r="A76" s="100"/>
      <c r="B76" s="100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00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 ht="12.75">
      <c r="A77" s="100"/>
      <c r="B77" s="100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00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 ht="12.75">
      <c r="A78" s="100"/>
      <c r="B78" s="10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00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 ht="12.75">
      <c r="A79" s="100"/>
      <c r="B79" s="10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00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 ht="12.75">
      <c r="A80" s="100"/>
      <c r="B80" s="10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00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 ht="12.75">
      <c r="A81" s="100"/>
      <c r="B81" s="10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0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 ht="12.75">
      <c r="A82" s="100"/>
      <c r="B82" s="100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0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 ht="12.75">
      <c r="A83" s="100"/>
      <c r="B83" s="10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00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 ht="12.75">
      <c r="A84" s="100"/>
      <c r="B84" s="100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00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 ht="12.75">
      <c r="A85" s="100"/>
      <c r="B85" s="100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00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 ht="12.75">
      <c r="A86" s="100"/>
      <c r="B86" s="100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00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 ht="12.75">
      <c r="A87" s="100"/>
      <c r="B87" s="100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00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 ht="12.75">
      <c r="A88" s="100"/>
      <c r="B88" s="100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00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 ht="12.75">
      <c r="A89" s="100"/>
      <c r="B89" s="100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00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 ht="12.75">
      <c r="A90" s="100"/>
      <c r="B90" s="100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00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 ht="12.75">
      <c r="A91" s="100"/>
      <c r="B91" s="100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00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 ht="12.75">
      <c r="A92" s="100"/>
      <c r="B92" s="100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00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 ht="12.75">
      <c r="A93" s="100"/>
      <c r="B93" s="100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00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 ht="12.75">
      <c r="A94" s="100"/>
      <c r="B94" s="100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00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 ht="12.75">
      <c r="A95" s="100"/>
      <c r="B95" s="100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00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 ht="12.75">
      <c r="A96" s="100"/>
      <c r="B96" s="100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00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 ht="12.75">
      <c r="A97" s="100"/>
      <c r="B97" s="100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00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 ht="12.75">
      <c r="A98" s="100"/>
      <c r="B98" s="100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00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 ht="12.75">
      <c r="A99" s="100"/>
      <c r="B99" s="10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00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 ht="12.75">
      <c r="A100" s="100"/>
      <c r="B100" s="100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00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 ht="12.75">
      <c r="A101" s="100"/>
      <c r="B101" s="100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00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 ht="12.75">
      <c r="A102" s="100"/>
      <c r="B102" s="100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00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 ht="12.75">
      <c r="A103" s="100"/>
      <c r="B103" s="10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00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 ht="12.75">
      <c r="A104" s="100"/>
      <c r="B104" s="100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00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 ht="12.75">
      <c r="A105" s="100"/>
      <c r="B105" s="100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00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 ht="12.75">
      <c r="A106" s="100"/>
      <c r="B106" s="10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00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 ht="12.75">
      <c r="A107" s="100"/>
      <c r="B107" s="100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00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 ht="12.75">
      <c r="A108" s="100"/>
      <c r="B108" s="10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00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 ht="12.75">
      <c r="A109" s="100"/>
      <c r="B109" s="10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00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 ht="12.75">
      <c r="A110" s="100"/>
      <c r="B110" s="100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00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 ht="12.75">
      <c r="A111" s="100"/>
      <c r="B111" s="100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00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 ht="12.75">
      <c r="A112" s="100"/>
      <c r="B112" s="100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00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 ht="12.75">
      <c r="A113" s="100"/>
      <c r="B113" s="10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00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 ht="12.75">
      <c r="A114" s="100"/>
      <c r="B114" s="100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00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 ht="12.75">
      <c r="A115" s="100"/>
      <c r="B115" s="100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00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 ht="12.75">
      <c r="A116" s="100"/>
      <c r="B116" s="10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00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 ht="12.75">
      <c r="A117" s="100"/>
      <c r="B117" s="100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00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 ht="12.75">
      <c r="A118" s="100"/>
      <c r="B118" s="10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00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 ht="12.75">
      <c r="A119" s="100"/>
      <c r="B119" s="100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00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 ht="12.75">
      <c r="A120" s="100"/>
      <c r="B120" s="10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00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 ht="12.75">
      <c r="A121" s="100"/>
      <c r="B121" s="100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00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 ht="12.75">
      <c r="A122" s="100"/>
      <c r="B122" s="100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00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 ht="12.75">
      <c r="A123" s="100"/>
      <c r="B123" s="100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00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 ht="12.75">
      <c r="A124" s="100"/>
      <c r="B124" s="100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00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 ht="12.75">
      <c r="A125" s="100"/>
      <c r="B125" s="100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00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 ht="12.75">
      <c r="A126" s="100"/>
      <c r="B126" s="10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00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 ht="12.75">
      <c r="A127" s="100"/>
      <c r="B127" s="100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00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 ht="12.75">
      <c r="A128" s="100"/>
      <c r="B128" s="100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00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 ht="12.75">
      <c r="A129" s="100"/>
      <c r="B129" s="100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00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 ht="12.75">
      <c r="A130" s="100"/>
      <c r="B130" s="100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00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 ht="12.75">
      <c r="A131" s="100"/>
      <c r="B131" s="100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00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 ht="12.75">
      <c r="A132" s="100"/>
      <c r="B132" s="10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00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 ht="12.75">
      <c r="A133" s="100"/>
      <c r="B133" s="100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00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 ht="12.75">
      <c r="A134" s="100"/>
      <c r="B134" s="100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00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 ht="12.75">
      <c r="A135" s="100"/>
      <c r="B135" s="100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00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 ht="12.75">
      <c r="A136" s="100"/>
      <c r="B136" s="100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00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 ht="12.75">
      <c r="A137" s="100"/>
      <c r="B137" s="100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00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 ht="12.75">
      <c r="A138" s="100"/>
      <c r="B138" s="100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00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 ht="12.75">
      <c r="A139" s="100"/>
      <c r="B139" s="100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00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 ht="12.75">
      <c r="A140" s="100"/>
      <c r="B140" s="100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00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 ht="12.75">
      <c r="A141" s="100"/>
      <c r="B141" s="100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00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 ht="12.75">
      <c r="A142" s="100"/>
      <c r="B142" s="100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00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 ht="12.75">
      <c r="A143" s="100"/>
      <c r="B143" s="100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00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 ht="12.75">
      <c r="A144" s="100"/>
      <c r="B144" s="100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00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 ht="12.75">
      <c r="A145" s="100"/>
      <c r="B145" s="100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00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 ht="12.75">
      <c r="A146" s="100"/>
      <c r="B146" s="100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00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 ht="12.75">
      <c r="A147" s="100"/>
      <c r="B147" s="100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00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 ht="12.75">
      <c r="A148" s="100"/>
      <c r="B148" s="100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00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 ht="12.75">
      <c r="A149" s="100"/>
      <c r="B149" s="100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00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 ht="12.75">
      <c r="A150" s="100"/>
      <c r="B150" s="100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00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 ht="12.75">
      <c r="A151" s="100"/>
      <c r="B151" s="100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00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 ht="12.75">
      <c r="A152" s="100"/>
      <c r="B152" s="100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00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 ht="12.75">
      <c r="A153" s="100"/>
      <c r="B153" s="100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00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 ht="12.75">
      <c r="A154" s="100"/>
      <c r="B154" s="100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00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 ht="12.75">
      <c r="A155" s="100"/>
      <c r="B155" s="100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00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 ht="12.75">
      <c r="A156" s="100"/>
      <c r="B156" s="100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00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 ht="12.75">
      <c r="A157" s="100"/>
      <c r="B157" s="100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00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 ht="12.75">
      <c r="A158" s="100"/>
      <c r="B158" s="100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00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 ht="12.75">
      <c r="A159" s="100"/>
      <c r="B159" s="100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00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 ht="12.75">
      <c r="A160" s="100"/>
      <c r="B160" s="100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00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 ht="12.75">
      <c r="A161" s="100"/>
      <c r="B161" s="100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00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 ht="12.75">
      <c r="A162" s="100"/>
      <c r="B162" s="100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00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 ht="12.75">
      <c r="A163" s="100"/>
      <c r="B163" s="100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00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 ht="12.75">
      <c r="A164" s="100"/>
      <c r="B164" s="100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00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 ht="12.75">
      <c r="A165" s="100"/>
      <c r="B165" s="100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00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 ht="12.75">
      <c r="A166" s="100"/>
      <c r="B166" s="100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00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 ht="12.75">
      <c r="A167" s="100"/>
      <c r="B167" s="100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00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 ht="12.75">
      <c r="A168" s="100"/>
      <c r="B168" s="100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00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 ht="12.75">
      <c r="A169" s="100"/>
      <c r="B169" s="100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00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 ht="12.75">
      <c r="A170" s="100"/>
      <c r="B170" s="100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00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 ht="12.75">
      <c r="A171" s="100"/>
      <c r="B171" s="100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00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 ht="12.75">
      <c r="A172" s="100"/>
      <c r="B172" s="100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00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 ht="12.75">
      <c r="A173" s="100"/>
      <c r="B173" s="100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00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 ht="12.75">
      <c r="A174" s="100"/>
      <c r="B174" s="100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00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 ht="12.75">
      <c r="A175" s="100"/>
      <c r="B175" s="100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00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 ht="12.75">
      <c r="A176" s="100"/>
      <c r="B176" s="100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00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 ht="12.75">
      <c r="A177" s="100"/>
      <c r="B177" s="10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00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 ht="12.75">
      <c r="A178" s="100"/>
      <c r="B178" s="100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00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 ht="12.75">
      <c r="A179" s="100"/>
      <c r="B179" s="10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00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 ht="12.75">
      <c r="A180" s="100"/>
      <c r="B180" s="100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00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 ht="12.75">
      <c r="A181" s="100"/>
      <c r="B181" s="10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00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 ht="12.75">
      <c r="A182" s="100"/>
      <c r="B182" s="100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00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 ht="12.75">
      <c r="A183" s="100"/>
      <c r="B183" s="100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00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 ht="12.75">
      <c r="A184" s="100"/>
      <c r="B184" s="100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00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 ht="12.75">
      <c r="A185" s="100"/>
      <c r="B185" s="100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00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 ht="12.75">
      <c r="A186" s="100"/>
      <c r="B186" s="100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00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 ht="12.75">
      <c r="A187" s="100"/>
      <c r="B187" s="100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00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 ht="12.75">
      <c r="A188" s="100"/>
      <c r="B188" s="100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00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 ht="12.75">
      <c r="A189" s="100"/>
      <c r="B189" s="100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00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 ht="12.75">
      <c r="A190" s="100"/>
      <c r="B190" s="100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00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 ht="12.75">
      <c r="A191" s="100"/>
      <c r="B191" s="100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00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 ht="12.75">
      <c r="A192" s="100"/>
      <c r="B192" s="100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00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 ht="12.75">
      <c r="A193" s="100"/>
      <c r="B193" s="100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00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 ht="12.75">
      <c r="A194" s="100"/>
      <c r="B194" s="100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00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 ht="12.75">
      <c r="A195" s="100"/>
      <c r="B195" s="100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00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 ht="12.75">
      <c r="A196" s="100"/>
      <c r="B196" s="100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00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 ht="12.75">
      <c r="A197" s="100"/>
      <c r="B197" s="100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00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 ht="12.75">
      <c r="A198" s="100"/>
      <c r="B198" s="100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00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 ht="12.75">
      <c r="A199" s="100"/>
      <c r="B199" s="100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00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 ht="12.75">
      <c r="A200" s="100"/>
      <c r="B200" s="100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00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 ht="12.75">
      <c r="A201" s="100"/>
      <c r="B201" s="100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00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 ht="12.75">
      <c r="A202" s="100"/>
      <c r="B202" s="100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00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 ht="12.75">
      <c r="A203" s="100"/>
      <c r="B203" s="100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00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 ht="12.75">
      <c r="A204" s="100"/>
      <c r="B204" s="100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00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 ht="12.75">
      <c r="A205" s="100"/>
      <c r="B205" s="10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00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 ht="12.75">
      <c r="A206" s="100"/>
      <c r="B206" s="10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00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 ht="12.75">
      <c r="A207" s="100"/>
      <c r="B207" s="10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00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 ht="12.75">
      <c r="A208" s="100"/>
      <c r="B208" s="10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00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 ht="12.75">
      <c r="A209" s="100"/>
      <c r="B209" s="10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00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 ht="12.75">
      <c r="A210" s="100"/>
      <c r="B210" s="10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00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 ht="12.75">
      <c r="A211" s="100"/>
      <c r="B211" s="10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00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 ht="12.75">
      <c r="A212" s="100"/>
      <c r="B212" s="10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00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 ht="12.75">
      <c r="A213" s="100"/>
      <c r="B213" s="10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00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 ht="12.75">
      <c r="A214" s="100"/>
      <c r="B214" s="10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00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 ht="12.75">
      <c r="A215" s="100"/>
      <c r="B215" s="10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00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 ht="12.75">
      <c r="A216" s="100"/>
      <c r="B216" s="10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00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 ht="12.75">
      <c r="A217" s="100"/>
      <c r="B217" s="10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00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 ht="12.75">
      <c r="A218" s="100"/>
      <c r="B218" s="10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00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 ht="12.75">
      <c r="A219" s="100"/>
      <c r="B219" s="10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00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 ht="12.75">
      <c r="A220" s="100"/>
      <c r="B220" s="100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00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 ht="12.75">
      <c r="A221" s="100"/>
      <c r="B221" s="100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00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 ht="12.75">
      <c r="A222" s="100"/>
      <c r="B222" s="100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00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 ht="12.75">
      <c r="A223" s="100"/>
      <c r="B223" s="100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00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 ht="12.75">
      <c r="A224" s="100"/>
      <c r="B224" s="100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00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 ht="12.75">
      <c r="A225" s="100"/>
      <c r="B225" s="100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00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 ht="12.75">
      <c r="A226" s="100"/>
      <c r="B226" s="10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00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 ht="12.75">
      <c r="A227" s="100"/>
      <c r="B227" s="100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00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 ht="12.75">
      <c r="A228" s="100"/>
      <c r="B228" s="100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00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 ht="12.75">
      <c r="A229" s="100"/>
      <c r="B229" s="100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00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 ht="12.75">
      <c r="A230" s="100"/>
      <c r="B230" s="100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00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 ht="12.75">
      <c r="A231" s="100"/>
      <c r="B231" s="10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00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 ht="12.75">
      <c r="A232" s="100"/>
      <c r="B232" s="100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00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 ht="12.75">
      <c r="A233" s="100"/>
      <c r="B233" s="100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00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 ht="12.75">
      <c r="A234" s="100"/>
      <c r="B234" s="100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00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 ht="12.75">
      <c r="A235" s="100"/>
      <c r="B235" s="100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00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 ht="12.75">
      <c r="A236" s="100"/>
      <c r="B236" s="100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00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 ht="12.75">
      <c r="A237" s="100"/>
      <c r="B237" s="100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00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 ht="12.75">
      <c r="A238" s="100"/>
      <c r="B238" s="10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00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 ht="12.75">
      <c r="A239" s="100"/>
      <c r="B239" s="100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00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 ht="12.75">
      <c r="A240" s="100"/>
      <c r="B240" s="10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00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 ht="12.75">
      <c r="A241" s="100"/>
      <c r="B241" s="100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00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 ht="12.75">
      <c r="A242" s="100"/>
      <c r="B242" s="10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00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 ht="12.75">
      <c r="A243" s="100"/>
      <c r="B243" s="100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00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 ht="12.75">
      <c r="A244" s="100"/>
      <c r="B244" s="100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00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 ht="12.75">
      <c r="A245" s="100"/>
      <c r="B245" s="100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00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 ht="12.75">
      <c r="A246" s="100"/>
      <c r="B246" s="100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00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 ht="12.75">
      <c r="A247" s="100"/>
      <c r="B247" s="100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00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 ht="12.75">
      <c r="A248" s="100"/>
      <c r="B248" s="100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00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 ht="12.75">
      <c r="A249" s="100"/>
      <c r="B249" s="100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00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 ht="12.75">
      <c r="A250" s="100"/>
      <c r="B250" s="100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00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 ht="12.75">
      <c r="A251" s="100"/>
      <c r="B251" s="100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00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 ht="12.75">
      <c r="A252" s="100"/>
      <c r="B252" s="100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00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 ht="12.75">
      <c r="A253" s="100"/>
      <c r="B253" s="100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00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 ht="12.75">
      <c r="A254" s="100"/>
      <c r="B254" s="100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00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 ht="12.75">
      <c r="A255" s="100"/>
      <c r="B255" s="100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00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 ht="12.75">
      <c r="A256" s="100"/>
      <c r="B256" s="100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00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 ht="12.75">
      <c r="A257" s="100"/>
      <c r="B257" s="100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00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 ht="12.75">
      <c r="A258" s="100"/>
      <c r="B258" s="100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00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 ht="12.75">
      <c r="A259" s="100"/>
      <c r="B259" s="100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00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 ht="12.75">
      <c r="A260" s="100"/>
      <c r="B260" s="100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00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 ht="12.75">
      <c r="A261" s="100"/>
      <c r="B261" s="100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00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 ht="12.75">
      <c r="A262" s="100"/>
      <c r="B262" s="100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00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 ht="12.75">
      <c r="A263" s="100"/>
      <c r="B263" s="100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00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 ht="12.75">
      <c r="A264" s="100"/>
      <c r="B264" s="100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00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 ht="12.75">
      <c r="A265" s="100"/>
      <c r="B265" s="100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00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 ht="12.75">
      <c r="A266" s="100"/>
      <c r="B266" s="100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00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 ht="12.75">
      <c r="A267" s="100"/>
      <c r="B267" s="100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00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 ht="12.75">
      <c r="A268" s="100"/>
      <c r="B268" s="100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00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 ht="12.75">
      <c r="A269" s="100"/>
      <c r="B269" s="100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00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 ht="12.75">
      <c r="A270" s="100"/>
      <c r="B270" s="100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00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 ht="12.75">
      <c r="A271" s="100"/>
      <c r="B271" s="100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00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 ht="12.75">
      <c r="A272" s="100"/>
      <c r="B272" s="100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00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 ht="12.75">
      <c r="A273" s="100"/>
      <c r="B273" s="100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00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 ht="12.75">
      <c r="A274" s="100"/>
      <c r="B274" s="100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00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 ht="12.75">
      <c r="A275" s="100"/>
      <c r="B275" s="100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00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 ht="12.75">
      <c r="A276" s="100"/>
      <c r="B276" s="100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00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 ht="12.75">
      <c r="A277" s="100"/>
      <c r="B277" s="100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00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 ht="12.75">
      <c r="A278" s="100"/>
      <c r="B278" s="100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00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 ht="12.75">
      <c r="A279" s="100"/>
      <c r="B279" s="100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00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 ht="12.75">
      <c r="A280" s="100"/>
      <c r="B280" s="100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00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 ht="12.75">
      <c r="A281" s="100"/>
      <c r="B281" s="100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00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 ht="12.75">
      <c r="A282" s="100"/>
      <c r="B282" s="100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00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 ht="12.75">
      <c r="A283" s="100"/>
      <c r="B283" s="100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00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 ht="12.75">
      <c r="A284" s="100"/>
      <c r="B284" s="100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00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 ht="12.75">
      <c r="A285" s="100"/>
      <c r="B285" s="100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00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 ht="12.75">
      <c r="A286" s="100"/>
      <c r="B286" s="100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00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 ht="12.75">
      <c r="A287" s="100"/>
      <c r="B287" s="100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00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 ht="12.75">
      <c r="A288" s="100"/>
      <c r="B288" s="100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00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 ht="12.75">
      <c r="A289" s="100"/>
      <c r="B289" s="100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00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 ht="12.75">
      <c r="A290" s="100"/>
      <c r="B290" s="100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00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 ht="12.75">
      <c r="A291" s="100"/>
      <c r="B291" s="100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00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 ht="12.75">
      <c r="A292" s="100"/>
      <c r="B292" s="100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00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 ht="12.75">
      <c r="A293" s="100"/>
      <c r="B293" s="100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00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 ht="12.75">
      <c r="A294" s="100"/>
      <c r="B294" s="100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00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 ht="12.75">
      <c r="A295" s="100"/>
      <c r="B295" s="100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00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 ht="12.75">
      <c r="A296" s="100"/>
      <c r="B296" s="100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00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 ht="12.75">
      <c r="A297" s="100"/>
      <c r="B297" s="100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00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 ht="12.75">
      <c r="A298" s="100"/>
      <c r="B298" s="100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00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 ht="12.75">
      <c r="A299" s="100"/>
      <c r="B299" s="100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00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 ht="12.75">
      <c r="A300" s="100"/>
      <c r="B300" s="100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00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 ht="12.75">
      <c r="A301" s="100"/>
      <c r="B301" s="100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00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 ht="12.75">
      <c r="A302" s="100"/>
      <c r="B302" s="100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00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 ht="12.75">
      <c r="A303" s="100"/>
      <c r="B303" s="100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00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 ht="12.75">
      <c r="A304" s="100"/>
      <c r="B304" s="100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00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 ht="12.75">
      <c r="A305" s="100"/>
      <c r="B305" s="100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00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 ht="12.75">
      <c r="A306" s="100"/>
      <c r="B306" s="100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00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 ht="12.75">
      <c r="A307" s="100"/>
      <c r="B307" s="100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00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 ht="12.75">
      <c r="A308" s="100"/>
      <c r="B308" s="100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00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 ht="12.75">
      <c r="A309" s="100"/>
      <c r="B309" s="100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00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 ht="12.75">
      <c r="A310" s="100"/>
      <c r="B310" s="100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00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 ht="12.75">
      <c r="A311" s="100"/>
      <c r="B311" s="100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00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 ht="12.75">
      <c r="A312" s="100"/>
      <c r="B312" s="100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00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 ht="12.75">
      <c r="A313" s="100"/>
      <c r="B313" s="100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00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 ht="12.75">
      <c r="A314" s="100"/>
      <c r="B314" s="100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00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 ht="12.75">
      <c r="A315" s="100"/>
      <c r="B315" s="100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00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 ht="12.75">
      <c r="A316" s="100"/>
      <c r="B316" s="100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00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 ht="12.75">
      <c r="A317" s="100"/>
      <c r="B317" s="100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00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 ht="12.75">
      <c r="A318" s="100"/>
      <c r="B318" s="100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00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 ht="12.75">
      <c r="A319" s="100"/>
      <c r="B319" s="100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00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 ht="12.75">
      <c r="A320" s="100"/>
      <c r="B320" s="100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00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 ht="12.75">
      <c r="A321" s="100"/>
      <c r="B321" s="100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00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 ht="12.75">
      <c r="A322" s="100"/>
      <c r="B322" s="10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00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 ht="12.75">
      <c r="A323" s="100"/>
      <c r="B323" s="100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00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 ht="12.75">
      <c r="A324" s="100"/>
      <c r="B324" s="100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00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 ht="12.75">
      <c r="A325" s="100"/>
      <c r="B325" s="100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00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 ht="12.75">
      <c r="A326" s="100"/>
      <c r="B326" s="100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00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 ht="12.75">
      <c r="A327" s="100"/>
      <c r="B327" s="100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00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 ht="12.75">
      <c r="A328" s="100"/>
      <c r="B328" s="100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00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 ht="12.75">
      <c r="A329" s="100"/>
      <c r="B329" s="100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00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 ht="12.75">
      <c r="A330" s="100"/>
      <c r="B330" s="100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00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 ht="12.75">
      <c r="A331" s="100"/>
      <c r="B331" s="100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00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 ht="12.75">
      <c r="A332" s="100"/>
      <c r="B332" s="100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00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 ht="12.75">
      <c r="A333" s="100"/>
      <c r="B333" s="100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00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 ht="12.75">
      <c r="A334" s="100"/>
      <c r="B334" s="100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00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 ht="12.75">
      <c r="A335" s="100"/>
      <c r="B335" s="100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00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 ht="12.75">
      <c r="A336" s="100"/>
      <c r="B336" s="100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00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 ht="12.75">
      <c r="A337" s="100"/>
      <c r="B337" s="100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00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 ht="12.75">
      <c r="A338" s="100"/>
      <c r="B338" s="100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00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 ht="12.75">
      <c r="A339" s="100"/>
      <c r="B339" s="100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00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 ht="12.75">
      <c r="A340" s="100"/>
      <c r="B340" s="100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00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 ht="12.75">
      <c r="A341" s="100"/>
      <c r="B341" s="100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00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 ht="12.75">
      <c r="A342" s="100"/>
      <c r="B342" s="100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00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 ht="12.75">
      <c r="A343" s="100"/>
      <c r="B343" s="100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00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 ht="12.75">
      <c r="A344" s="100"/>
      <c r="B344" s="100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00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 ht="12.75">
      <c r="A345" s="100"/>
      <c r="B345" s="100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00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 ht="12.75">
      <c r="A346" s="100"/>
      <c r="B346" s="100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00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 ht="12.75">
      <c r="A347" s="100"/>
      <c r="B347" s="100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00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 ht="12.75">
      <c r="A348" s="100"/>
      <c r="B348" s="100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00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 ht="12.75">
      <c r="A349" s="100"/>
      <c r="B349" s="100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00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 ht="12.75">
      <c r="A350" s="100"/>
      <c r="B350" s="100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00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 ht="12.75">
      <c r="A351" s="100"/>
      <c r="B351" s="100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00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 ht="12.75">
      <c r="A352" s="100"/>
      <c r="B352" s="100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00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 ht="12.75">
      <c r="A353" s="100"/>
      <c r="B353" s="100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00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 ht="12.75">
      <c r="A354" s="100"/>
      <c r="B354" s="100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00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 ht="12.75">
      <c r="A355" s="100"/>
      <c r="B355" s="100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00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 ht="12.75">
      <c r="A356" s="100"/>
      <c r="B356" s="100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00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 ht="12.75">
      <c r="A357" s="100"/>
      <c r="B357" s="10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00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 ht="12.75">
      <c r="A358" s="100"/>
      <c r="B358" s="100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00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 ht="12.75">
      <c r="A359" s="100"/>
      <c r="B359" s="100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00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 ht="12.75">
      <c r="A360" s="100"/>
      <c r="B360" s="100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00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 ht="12.75">
      <c r="A361" s="100"/>
      <c r="B361" s="100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00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 ht="12.75">
      <c r="A362" s="100"/>
      <c r="B362" s="100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00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 ht="12.75">
      <c r="A363" s="100"/>
      <c r="B363" s="100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00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 ht="12.75">
      <c r="A364" s="100"/>
      <c r="B364" s="100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00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 ht="12.75">
      <c r="A365" s="100"/>
      <c r="B365" s="100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00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 ht="12.75">
      <c r="A366" s="100"/>
      <c r="B366" s="100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00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 ht="12.75">
      <c r="A367" s="100"/>
      <c r="B367" s="100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00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 ht="12.75">
      <c r="A368" s="100"/>
      <c r="B368" s="100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00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 ht="12.75">
      <c r="A369" s="100"/>
      <c r="B369" s="10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00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 ht="12.75">
      <c r="A370" s="100"/>
      <c r="B370" s="100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00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 ht="12.75">
      <c r="A371" s="100"/>
      <c r="B371" s="100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00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 ht="12.75">
      <c r="A372" s="100"/>
      <c r="B372" s="100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00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 ht="12.75">
      <c r="A373" s="100"/>
      <c r="B373" s="100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00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 ht="12.75">
      <c r="A374" s="100"/>
      <c r="B374" s="100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00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 ht="12.75">
      <c r="A375" s="100"/>
      <c r="B375" s="100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00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 ht="12.75">
      <c r="A376" s="100"/>
      <c r="B376" s="100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00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 ht="12.75">
      <c r="A377" s="100"/>
      <c r="B377" s="100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00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 ht="12.75">
      <c r="A378" s="100"/>
      <c r="B378" s="100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00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 ht="12.75">
      <c r="A379" s="100"/>
      <c r="B379" s="100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00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 ht="12.75">
      <c r="A380" s="100"/>
      <c r="B380" s="100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00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 ht="12.75">
      <c r="A381" s="100"/>
      <c r="B381" s="100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00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 ht="12.75">
      <c r="A382" s="100"/>
      <c r="B382" s="100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00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 ht="12.75">
      <c r="A383" s="100"/>
      <c r="B383" s="100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00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 ht="12.75">
      <c r="A384" s="100"/>
      <c r="B384" s="100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00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 ht="12.75">
      <c r="A385" s="100"/>
      <c r="B385" s="100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00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 ht="12.75">
      <c r="A386" s="100"/>
      <c r="B386" s="100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00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 ht="12.75">
      <c r="A387" s="100"/>
      <c r="B387" s="100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00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 ht="12.75">
      <c r="A388" s="100"/>
      <c r="B388" s="100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00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 ht="12.75">
      <c r="A389" s="100"/>
      <c r="B389" s="100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00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 ht="12.75">
      <c r="A390" s="100"/>
      <c r="B390" s="100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00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 ht="12.75">
      <c r="A391" s="100"/>
      <c r="B391" s="100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00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 ht="12.75">
      <c r="A392" s="100"/>
      <c r="B392" s="100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00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 ht="12.75">
      <c r="A393" s="100"/>
      <c r="B393" s="100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00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 ht="12.75">
      <c r="A394" s="100"/>
      <c r="B394" s="100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00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 ht="12.75">
      <c r="A395" s="100"/>
      <c r="B395" s="100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00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 ht="12.75">
      <c r="A396" s="100"/>
      <c r="B396" s="100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00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 ht="12.75">
      <c r="A397" s="100"/>
      <c r="B397" s="100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00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 ht="12.75">
      <c r="A398" s="100"/>
      <c r="B398" s="100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00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 ht="12.75">
      <c r="A399" s="100"/>
      <c r="B399" s="100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00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 ht="12.75">
      <c r="A400" s="100"/>
      <c r="B400" s="100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00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 ht="12.75">
      <c r="A401" s="100"/>
      <c r="B401" s="100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00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 ht="12.75">
      <c r="A402" s="100"/>
      <c r="B402" s="100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00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 ht="12.75">
      <c r="A403" s="100"/>
      <c r="B403" s="100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00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 ht="12.75">
      <c r="A404" s="100"/>
      <c r="B404" s="100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00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 ht="12.75">
      <c r="A405" s="100"/>
      <c r="B405" s="100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00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 ht="12.75">
      <c r="A406" s="100"/>
      <c r="B406" s="100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00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 ht="12.75">
      <c r="A407" s="100"/>
      <c r="B407" s="100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00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 ht="12.75">
      <c r="A408" s="100"/>
      <c r="B408" s="100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00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 ht="12.75">
      <c r="A409" s="100"/>
      <c r="B409" s="100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00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 ht="12.75">
      <c r="A410" s="100"/>
      <c r="B410" s="100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00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 ht="12.75">
      <c r="A411" s="100"/>
      <c r="B411" s="100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00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 ht="12.75">
      <c r="A412" s="100"/>
      <c r="B412" s="100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00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 ht="12.75">
      <c r="A413" s="100"/>
      <c r="B413" s="100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00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 ht="12.75">
      <c r="A414" s="100"/>
      <c r="B414" s="100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00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 ht="12.75">
      <c r="A415" s="100"/>
      <c r="B415" s="100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00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 ht="12.75">
      <c r="A416" s="100"/>
      <c r="B416" s="100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00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 ht="12.75">
      <c r="A417" s="100"/>
      <c r="B417" s="100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00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 ht="12.75">
      <c r="A418" s="100"/>
      <c r="B418" s="100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00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 ht="12.75">
      <c r="A419" s="100"/>
      <c r="B419" s="100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00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 ht="12.75">
      <c r="A420" s="100"/>
      <c r="B420" s="100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00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 ht="12.75">
      <c r="A421" s="100"/>
      <c r="B421" s="100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00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 ht="12.75">
      <c r="A422" s="100"/>
      <c r="B422" s="100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00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</sheetData>
  <sheetProtection/>
  <mergeCells count="34">
    <mergeCell ref="B44:C44"/>
    <mergeCell ref="B45:F45"/>
    <mergeCell ref="B46:G46"/>
    <mergeCell ref="A1:R1"/>
    <mergeCell ref="T1:AF1"/>
    <mergeCell ref="AF15:AF18"/>
    <mergeCell ref="AF23:AF26"/>
    <mergeCell ref="AF31:AF34"/>
    <mergeCell ref="B41:G41"/>
    <mergeCell ref="H41:J41"/>
    <mergeCell ref="B43:E43"/>
    <mergeCell ref="H43:K43"/>
    <mergeCell ref="X3:Y3"/>
    <mergeCell ref="Z3:AA3"/>
    <mergeCell ref="AB3:AC3"/>
    <mergeCell ref="AD3:AE3"/>
    <mergeCell ref="AF3:AF4"/>
    <mergeCell ref="AF10:AF12"/>
    <mergeCell ref="L3:M3"/>
    <mergeCell ref="N3:O3"/>
    <mergeCell ref="P3:Q3"/>
    <mergeCell ref="R3:S3"/>
    <mergeCell ref="T3:U3"/>
    <mergeCell ref="V3:W3"/>
    <mergeCell ref="A2:R2"/>
    <mergeCell ref="T2:AE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PekkerAY</cp:lastModifiedBy>
  <cp:lastPrinted>2014-09-11T02:48:13Z</cp:lastPrinted>
  <dcterms:created xsi:type="dcterms:W3CDTF">1996-10-08T23:32:33Z</dcterms:created>
  <dcterms:modified xsi:type="dcterms:W3CDTF">2014-09-11T02:51:06Z</dcterms:modified>
  <cp:category/>
  <cp:version/>
  <cp:contentType/>
  <cp:contentStatus/>
</cp:coreProperties>
</file>