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1720" windowHeight="12435" tabRatio="683" firstSheet="2" activeTab="5"/>
  </bookViews>
  <sheets>
    <sheet name="Титульный лист" sheetId="12" r:id="rId1"/>
    <sheet name="Развитие физкультуры" sheetId="14" r:id="rId2"/>
    <sheet name="на 30.04.2014" sheetId="15" r:id="rId3"/>
    <sheet name="30.052014" sheetId="16" r:id="rId4"/>
    <sheet name="30.06.2014" sheetId="17" r:id="rId5"/>
    <sheet name="31.07.2014" sheetId="18" r:id="rId6"/>
    <sheet name="Лист5" sheetId="26" r:id="rId7"/>
  </sheets>
  <definedNames>
    <definedName name="_xlnm.Print_Titles" localSheetId="5">'31.07.2014'!$A:$A,'31.07.2014'!$3:$4</definedName>
  </definedNames>
  <calcPr calcId="145621"/>
</workbook>
</file>

<file path=xl/calcChain.xml><?xml version="1.0" encoding="utf-8"?>
<calcChain xmlns="http://schemas.openxmlformats.org/spreadsheetml/2006/main">
  <c r="C34" i="18" l="1"/>
  <c r="E34" i="18"/>
  <c r="D34" i="18" s="1"/>
  <c r="D32" i="18" s="1"/>
  <c r="B12" i="18"/>
  <c r="B18" i="18"/>
  <c r="B16" i="18" s="1"/>
  <c r="B26" i="18"/>
  <c r="B24" i="18" s="1"/>
  <c r="B34" i="18"/>
  <c r="B32" i="18" s="1"/>
  <c r="C32" i="18"/>
  <c r="E33" i="18"/>
  <c r="E26" i="18"/>
  <c r="D26" i="18" s="1"/>
  <c r="D24" i="18" s="1"/>
  <c r="C26" i="18"/>
  <c r="E25" i="18"/>
  <c r="E24" i="18" s="1"/>
  <c r="C24" i="18"/>
  <c r="E18" i="18"/>
  <c r="D18" i="18" s="1"/>
  <c r="D16" i="18" s="1"/>
  <c r="C18" i="18"/>
  <c r="E17" i="18"/>
  <c r="E16" i="18" s="1"/>
  <c r="C16" i="18"/>
  <c r="E12" i="18"/>
  <c r="D12" i="18" s="1"/>
  <c r="D10" i="18" s="1"/>
  <c r="C12" i="18"/>
  <c r="C39" i="18" l="1"/>
  <c r="B39" i="18"/>
  <c r="E32" i="18"/>
  <c r="F32" i="18" s="1"/>
  <c r="AE39" i="18"/>
  <c r="AE37" i="18" s="1"/>
  <c r="AD39" i="18"/>
  <c r="AC39" i="18"/>
  <c r="AC37" i="18" s="1"/>
  <c r="AB39" i="18"/>
  <c r="AB37" i="18" s="1"/>
  <c r="AA39" i="18"/>
  <c r="AA37" i="18" s="1"/>
  <c r="Z39" i="18"/>
  <c r="Y39" i="18"/>
  <c r="Y37" i="18" s="1"/>
  <c r="X39" i="18"/>
  <c r="X37" i="18" s="1"/>
  <c r="W39" i="18"/>
  <c r="W37" i="18" s="1"/>
  <c r="V39" i="18"/>
  <c r="U39" i="18"/>
  <c r="U37" i="18" s="1"/>
  <c r="T39" i="18"/>
  <c r="T37" i="18" s="1"/>
  <c r="S39" i="18"/>
  <c r="S37" i="18" s="1"/>
  <c r="R39" i="18"/>
  <c r="R37" i="18" s="1"/>
  <c r="Q39" i="18"/>
  <c r="Q37" i="18" s="1"/>
  <c r="P39" i="18"/>
  <c r="P37" i="18" s="1"/>
  <c r="O39" i="18"/>
  <c r="O37" i="18" s="1"/>
  <c r="N39" i="18"/>
  <c r="N37" i="18" s="1"/>
  <c r="M39" i="18"/>
  <c r="M37" i="18" s="1"/>
  <c r="L39" i="18"/>
  <c r="L37" i="18" s="1"/>
  <c r="K39" i="18"/>
  <c r="J39" i="18"/>
  <c r="I39" i="18"/>
  <c r="H39" i="18"/>
  <c r="H37" i="18" s="1"/>
  <c r="E38" i="18"/>
  <c r="B38" i="18"/>
  <c r="AD37" i="18"/>
  <c r="Z37" i="18"/>
  <c r="V37" i="18"/>
  <c r="K37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I32" i="18"/>
  <c r="H32" i="18"/>
  <c r="AE24" i="18"/>
  <c r="AC24" i="18"/>
  <c r="AB24" i="18"/>
  <c r="AA24" i="18"/>
  <c r="Z24" i="18"/>
  <c r="Y24" i="18"/>
  <c r="W24" i="18"/>
  <c r="U24" i="18"/>
  <c r="S24" i="18"/>
  <c r="Q24" i="18"/>
  <c r="O24" i="18"/>
  <c r="M24" i="18"/>
  <c r="K24" i="18"/>
  <c r="I24" i="18"/>
  <c r="F24" i="18"/>
  <c r="AE16" i="18"/>
  <c r="AD16" i="18"/>
  <c r="AC16" i="18"/>
  <c r="AB16" i="18"/>
  <c r="AA16" i="18"/>
  <c r="Y16" i="18"/>
  <c r="W16" i="18"/>
  <c r="U16" i="18"/>
  <c r="T16" i="18"/>
  <c r="S16" i="18"/>
  <c r="R16" i="18"/>
  <c r="Q16" i="18"/>
  <c r="P16" i="18"/>
  <c r="O16" i="18"/>
  <c r="N16" i="18"/>
  <c r="M16" i="18"/>
  <c r="K16" i="18"/>
  <c r="J16" i="18"/>
  <c r="H16" i="18"/>
  <c r="B10" i="18"/>
  <c r="E11" i="18"/>
  <c r="E10" i="18"/>
  <c r="F10" i="18" s="1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C35" i="17"/>
  <c r="D35" i="17" s="1"/>
  <c r="E35" i="17"/>
  <c r="E33" i="17" s="1"/>
  <c r="E27" i="17"/>
  <c r="C19" i="17"/>
  <c r="C17" i="17" s="1"/>
  <c r="G17" i="17" s="1"/>
  <c r="E19" i="17"/>
  <c r="C13" i="17"/>
  <c r="D13" i="17" s="1"/>
  <c r="D11" i="17" s="1"/>
  <c r="E13" i="17"/>
  <c r="AE40" i="17"/>
  <c r="AE38" i="17" s="1"/>
  <c r="AD40" i="17"/>
  <c r="AD38" i="17" s="1"/>
  <c r="AC40" i="17"/>
  <c r="AB40" i="17"/>
  <c r="AB38" i="17" s="1"/>
  <c r="AA40" i="17"/>
  <c r="AA38" i="17" s="1"/>
  <c r="Z40" i="17"/>
  <c r="Z38" i="17" s="1"/>
  <c r="Y40" i="17"/>
  <c r="X40" i="17"/>
  <c r="X38" i="17" s="1"/>
  <c r="W40" i="17"/>
  <c r="W38" i="17" s="1"/>
  <c r="V40" i="17"/>
  <c r="V38" i="17" s="1"/>
  <c r="U40" i="17"/>
  <c r="T40" i="17"/>
  <c r="T38" i="17" s="1"/>
  <c r="S40" i="17"/>
  <c r="S38" i="17" s="1"/>
  <c r="R40" i="17"/>
  <c r="R38" i="17" s="1"/>
  <c r="Q40" i="17"/>
  <c r="Q38" i="17" s="1"/>
  <c r="P40" i="17"/>
  <c r="O40" i="17"/>
  <c r="O38" i="17" s="1"/>
  <c r="N40" i="17"/>
  <c r="N38" i="17" s="1"/>
  <c r="M40" i="17"/>
  <c r="M38" i="17" s="1"/>
  <c r="L40" i="17"/>
  <c r="K40" i="17"/>
  <c r="K38" i="17" s="1"/>
  <c r="J40" i="17"/>
  <c r="J38" i="17" s="1"/>
  <c r="I40" i="17"/>
  <c r="H40" i="17"/>
  <c r="C40" i="17" s="1"/>
  <c r="D40" i="17" s="1"/>
  <c r="D38" i="17" s="1"/>
  <c r="E39" i="17"/>
  <c r="B39" i="17"/>
  <c r="AC38" i="17"/>
  <c r="Y38" i="17"/>
  <c r="U38" i="17"/>
  <c r="P38" i="17"/>
  <c r="L38" i="17"/>
  <c r="H38" i="17"/>
  <c r="B35" i="17"/>
  <c r="B33" i="17" s="1"/>
  <c r="E34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I33" i="17"/>
  <c r="H33" i="17"/>
  <c r="C27" i="17"/>
  <c r="D27" i="17" s="1"/>
  <c r="D25" i="17" s="1"/>
  <c r="B27" i="17"/>
  <c r="E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B25" i="17"/>
  <c r="B19" i="17"/>
  <c r="E18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H17" i="17"/>
  <c r="B13" i="17"/>
  <c r="B11" i="17" s="1"/>
  <c r="E12" i="17"/>
  <c r="E11" i="17" s="1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E35" i="16"/>
  <c r="C35" i="16"/>
  <c r="D35" i="16" s="1"/>
  <c r="E27" i="16"/>
  <c r="C27" i="16"/>
  <c r="D27" i="16" s="1"/>
  <c r="D25" i="16" s="1"/>
  <c r="E19" i="16"/>
  <c r="E17" i="16" s="1"/>
  <c r="C19" i="16"/>
  <c r="D19" i="16" s="1"/>
  <c r="D17" i="16" s="1"/>
  <c r="B19" i="16"/>
  <c r="B17" i="16" s="1"/>
  <c r="E13" i="16"/>
  <c r="G13" i="16" s="1"/>
  <c r="C13" i="16"/>
  <c r="C11" i="16" s="1"/>
  <c r="AE40" i="16"/>
  <c r="AE38" i="16" s="1"/>
  <c r="AD40" i="16"/>
  <c r="AD38" i="16" s="1"/>
  <c r="AC40" i="16"/>
  <c r="AC38" i="16" s="1"/>
  <c r="AB40" i="16"/>
  <c r="AB38" i="16" s="1"/>
  <c r="AA40" i="16"/>
  <c r="AA38" i="16" s="1"/>
  <c r="Z40" i="16"/>
  <c r="Z38" i="16" s="1"/>
  <c r="Y40" i="16"/>
  <c r="X40" i="16"/>
  <c r="X38" i="16" s="1"/>
  <c r="W40" i="16"/>
  <c r="W38" i="16" s="1"/>
  <c r="V40" i="16"/>
  <c r="V38" i="16" s="1"/>
  <c r="U40" i="16"/>
  <c r="U38" i="16" s="1"/>
  <c r="T40" i="16"/>
  <c r="T38" i="16" s="1"/>
  <c r="S40" i="16"/>
  <c r="S38" i="16" s="1"/>
  <c r="R40" i="16"/>
  <c r="Q40" i="16"/>
  <c r="Q38" i="16" s="1"/>
  <c r="P40" i="16"/>
  <c r="P38" i="16" s="1"/>
  <c r="O40" i="16"/>
  <c r="N40" i="16"/>
  <c r="N38" i="16"/>
  <c r="M40" i="16"/>
  <c r="M38" i="16"/>
  <c r="L40" i="16"/>
  <c r="K40" i="16"/>
  <c r="K38" i="16" s="1"/>
  <c r="J40" i="16"/>
  <c r="J38" i="16"/>
  <c r="I40" i="16"/>
  <c r="H40" i="16"/>
  <c r="C40" i="16" s="1"/>
  <c r="D40" i="16" s="1"/>
  <c r="D38" i="16" s="1"/>
  <c r="E39" i="16"/>
  <c r="B39" i="16"/>
  <c r="Y38" i="16"/>
  <c r="R38" i="16"/>
  <c r="L38" i="16"/>
  <c r="H38" i="16"/>
  <c r="B35" i="16"/>
  <c r="E34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I33" i="16"/>
  <c r="H33" i="16"/>
  <c r="B33" i="16"/>
  <c r="B27" i="16"/>
  <c r="E26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B25" i="16"/>
  <c r="E18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H17" i="16"/>
  <c r="B13" i="16"/>
  <c r="E12" i="16"/>
  <c r="E11" i="16" s="1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AE40" i="15"/>
  <c r="AE38" i="15" s="1"/>
  <c r="AD40" i="15"/>
  <c r="AD38" i="15" s="1"/>
  <c r="AC40" i="15"/>
  <c r="AC38" i="15" s="1"/>
  <c r="AB40" i="15"/>
  <c r="AB38" i="15" s="1"/>
  <c r="AA40" i="15"/>
  <c r="AA38" i="15" s="1"/>
  <c r="Z40" i="15"/>
  <c r="Z38" i="15" s="1"/>
  <c r="Y40" i="15"/>
  <c r="Y38" i="15" s="1"/>
  <c r="X40" i="15"/>
  <c r="X38" i="15" s="1"/>
  <c r="W40" i="15"/>
  <c r="W38" i="15" s="1"/>
  <c r="V40" i="15"/>
  <c r="V38" i="15" s="1"/>
  <c r="U40" i="15"/>
  <c r="U38" i="15" s="1"/>
  <c r="T40" i="15"/>
  <c r="T38" i="15" s="1"/>
  <c r="S40" i="15"/>
  <c r="S38" i="15" s="1"/>
  <c r="R40" i="15"/>
  <c r="R38" i="15" s="1"/>
  <c r="Q40" i="15"/>
  <c r="Q38" i="15" s="1"/>
  <c r="P40" i="15"/>
  <c r="P38" i="15" s="1"/>
  <c r="O40" i="15"/>
  <c r="O38" i="15" s="1"/>
  <c r="N40" i="15"/>
  <c r="N38" i="15" s="1"/>
  <c r="M40" i="15"/>
  <c r="M38" i="15" s="1"/>
  <c r="L40" i="15"/>
  <c r="L38" i="15" s="1"/>
  <c r="K40" i="15"/>
  <c r="K38" i="15" s="1"/>
  <c r="J40" i="15"/>
  <c r="J38" i="15" s="1"/>
  <c r="I40" i="15"/>
  <c r="H40" i="15"/>
  <c r="H38" i="15" s="1"/>
  <c r="C35" i="15"/>
  <c r="D35" i="15" s="1"/>
  <c r="E35" i="15"/>
  <c r="E27" i="15"/>
  <c r="C27" i="15"/>
  <c r="D27" i="15" s="1"/>
  <c r="D25" i="15" s="1"/>
  <c r="E19" i="15"/>
  <c r="C19" i="15"/>
  <c r="D19" i="15" s="1"/>
  <c r="D17" i="15" s="1"/>
  <c r="G13" i="15"/>
  <c r="E42" i="15"/>
  <c r="E41" i="15"/>
  <c r="E39" i="15"/>
  <c r="B39" i="15"/>
  <c r="B35" i="15"/>
  <c r="B33" i="15" s="1"/>
  <c r="E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I33" i="15"/>
  <c r="E33" i="15" s="1"/>
  <c r="H33" i="15"/>
  <c r="B27" i="15"/>
  <c r="B25" i="15" s="1"/>
  <c r="E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C25" i="15" s="1"/>
  <c r="B19" i="15"/>
  <c r="B17" i="15" s="1"/>
  <c r="E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E17" i="15" s="1"/>
  <c r="F17" i="15" s="1"/>
  <c r="J17" i="15"/>
  <c r="H17" i="15"/>
  <c r="C17" i="15" s="1"/>
  <c r="B13" i="15"/>
  <c r="B11" i="15" s="1"/>
  <c r="E12" i="15"/>
  <c r="E11" i="15" s="1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C11" i="15"/>
  <c r="AE40" i="14"/>
  <c r="AD40" i="14"/>
  <c r="AD38" i="14" s="1"/>
  <c r="AC40" i="14"/>
  <c r="AC38" i="14" s="1"/>
  <c r="AB40" i="14"/>
  <c r="AB38" i="14" s="1"/>
  <c r="AA40" i="14"/>
  <c r="AA38" i="14" s="1"/>
  <c r="Z40" i="14"/>
  <c r="Y40" i="14"/>
  <c r="Y38" i="14" s="1"/>
  <c r="X40" i="14"/>
  <c r="W40" i="14"/>
  <c r="V40" i="14"/>
  <c r="U40" i="14"/>
  <c r="U38" i="14" s="1"/>
  <c r="T40" i="14"/>
  <c r="T38" i="14" s="1"/>
  <c r="S40" i="14"/>
  <c r="S38" i="14" s="1"/>
  <c r="R40" i="14"/>
  <c r="Q40" i="14"/>
  <c r="Q38" i="14" s="1"/>
  <c r="P40" i="14"/>
  <c r="O40" i="14"/>
  <c r="N40" i="14"/>
  <c r="M40" i="14"/>
  <c r="M38" i="14" s="1"/>
  <c r="L40" i="14"/>
  <c r="L38" i="14" s="1"/>
  <c r="K40" i="14"/>
  <c r="J40" i="14"/>
  <c r="J38" i="14" s="1"/>
  <c r="I40" i="14"/>
  <c r="E40" i="14" s="1"/>
  <c r="E19" i="14"/>
  <c r="C19" i="14"/>
  <c r="E35" i="14"/>
  <c r="C35" i="14"/>
  <c r="C27" i="14"/>
  <c r="AE38" i="14"/>
  <c r="W38" i="14"/>
  <c r="O38" i="14"/>
  <c r="Z38" i="14"/>
  <c r="X38" i="14"/>
  <c r="V38" i="14"/>
  <c r="R38" i="14"/>
  <c r="P38" i="14"/>
  <c r="N38" i="14"/>
  <c r="K38" i="14"/>
  <c r="H40" i="14"/>
  <c r="H38" i="14" s="1"/>
  <c r="D40" i="14"/>
  <c r="D38" i="14" s="1"/>
  <c r="B27" i="14"/>
  <c r="B25" i="14" s="1"/>
  <c r="B13" i="14"/>
  <c r="L33" i="14"/>
  <c r="H33" i="14"/>
  <c r="E42" i="14"/>
  <c r="E41" i="14"/>
  <c r="E39" i="14"/>
  <c r="B39" i="14"/>
  <c r="B35" i="14"/>
  <c r="B33" i="14" s="1"/>
  <c r="E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I33" i="14"/>
  <c r="E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B19" i="14"/>
  <c r="B17" i="14" s="1"/>
  <c r="E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E12" i="14"/>
  <c r="E11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C11" i="14"/>
  <c r="F27" i="16"/>
  <c r="I38" i="16"/>
  <c r="C38" i="16"/>
  <c r="C17" i="16"/>
  <c r="G17" i="16"/>
  <c r="B11" i="16"/>
  <c r="F19" i="17"/>
  <c r="C38" i="17"/>
  <c r="F35" i="17"/>
  <c r="E17" i="17"/>
  <c r="C25" i="17"/>
  <c r="G12" i="18"/>
  <c r="G18" i="18"/>
  <c r="F26" i="18"/>
  <c r="G26" i="18"/>
  <c r="F12" i="18"/>
  <c r="F18" i="18"/>
  <c r="F34" i="18"/>
  <c r="G32" i="18"/>
  <c r="E40" i="16" l="1"/>
  <c r="G40" i="16" s="1"/>
  <c r="G38" i="16" s="1"/>
  <c r="C11" i="17"/>
  <c r="F11" i="16"/>
  <c r="G19" i="16"/>
  <c r="F19" i="15"/>
  <c r="G27" i="15"/>
  <c r="F13" i="16"/>
  <c r="E38" i="16"/>
  <c r="F35" i="16"/>
  <c r="E40" i="17"/>
  <c r="G13" i="17"/>
  <c r="G19" i="17"/>
  <c r="F27" i="17"/>
  <c r="B37" i="18"/>
  <c r="G11" i="17"/>
  <c r="G27" i="17"/>
  <c r="F13" i="17"/>
  <c r="G19" i="15"/>
  <c r="E38" i="14"/>
  <c r="G35" i="16"/>
  <c r="O38" i="16"/>
  <c r="D13" i="16"/>
  <c r="D11" i="16" s="1"/>
  <c r="C25" i="16"/>
  <c r="E33" i="16"/>
  <c r="F33" i="16" s="1"/>
  <c r="E39" i="18"/>
  <c r="D39" i="18" s="1"/>
  <c r="E25" i="17"/>
  <c r="C33" i="15"/>
  <c r="D33" i="15" s="1"/>
  <c r="E40" i="15"/>
  <c r="B40" i="17"/>
  <c r="B38" i="17" s="1"/>
  <c r="E25" i="15"/>
  <c r="E38" i="15"/>
  <c r="G11" i="16"/>
  <c r="B40" i="16"/>
  <c r="B38" i="16" s="1"/>
  <c r="F17" i="16"/>
  <c r="F33" i="17"/>
  <c r="B40" i="14"/>
  <c r="B38" i="14" s="1"/>
  <c r="F16" i="18"/>
  <c r="G33" i="15"/>
  <c r="F19" i="16"/>
  <c r="C33" i="16"/>
  <c r="F13" i="15"/>
  <c r="B11" i="14"/>
  <c r="I38" i="14"/>
  <c r="C40" i="14"/>
  <c r="C38" i="14" s="1"/>
  <c r="F11" i="17"/>
  <c r="C33" i="17"/>
  <c r="I38" i="17"/>
  <c r="G35" i="17"/>
  <c r="C10" i="18"/>
  <c r="G10" i="18" s="1"/>
  <c r="G24" i="18"/>
  <c r="G34" i="18"/>
  <c r="I37" i="18"/>
  <c r="E37" i="18"/>
  <c r="G25" i="15"/>
  <c r="G40" i="17"/>
  <c r="G38" i="17" s="1"/>
  <c r="E38" i="17"/>
  <c r="F40" i="17"/>
  <c r="F38" i="17" s="1"/>
  <c r="F39" i="18"/>
  <c r="F37" i="18" s="1"/>
  <c r="G17" i="15"/>
  <c r="F25" i="15"/>
  <c r="G35" i="15"/>
  <c r="C40" i="15"/>
  <c r="C38" i="15" s="1"/>
  <c r="F35" i="15"/>
  <c r="B17" i="17"/>
  <c r="F17" i="17" s="1"/>
  <c r="D19" i="17"/>
  <c r="D17" i="17" s="1"/>
  <c r="J37" i="18"/>
  <c r="F11" i="15"/>
  <c r="B40" i="15"/>
  <c r="D40" i="15"/>
  <c r="D38" i="15" s="1"/>
  <c r="F33" i="15"/>
  <c r="E25" i="16"/>
  <c r="G27" i="16"/>
  <c r="G16" i="18"/>
  <c r="F27" i="15"/>
  <c r="I38" i="15"/>
  <c r="F40" i="16" l="1"/>
  <c r="F38" i="16" s="1"/>
  <c r="G25" i="17"/>
  <c r="F25" i="17"/>
  <c r="D33" i="17"/>
  <c r="G33" i="17"/>
  <c r="D33" i="16"/>
  <c r="G33" i="16"/>
  <c r="G39" i="18"/>
  <c r="G37" i="18" s="1"/>
  <c r="D37" i="18"/>
  <c r="C37" i="18"/>
  <c r="F40" i="15"/>
  <c r="F38" i="15" s="1"/>
  <c r="B38" i="15"/>
  <c r="G25" i="16"/>
  <c r="F25" i="16"/>
  <c r="G40" i="15"/>
  <c r="G38" i="15" s="1"/>
</calcChain>
</file>

<file path=xl/sharedStrings.xml><?xml version="1.0" encoding="utf-8"?>
<sst xmlns="http://schemas.openxmlformats.org/spreadsheetml/2006/main" count="471" uniqueCount="70">
  <si>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</si>
  <si>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</si>
  <si>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</si>
  <si>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</si>
  <si>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</si>
  <si>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</si>
  <si>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</si>
  <si>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</si>
  <si>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</si>
  <si>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</si>
  <si>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</si>
  <si>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</si>
  <si>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</si>
  <si>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</si>
  <si>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</si>
  <si>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</si>
  <si>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</si>
  <si>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</si>
  <si>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</si>
  <si>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</si>
  <si>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</si>
  <si>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</si>
  <si>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</si>
  <si>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</si>
  <si>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</si>
  <si>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</si>
  <si>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</si>
  <si>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</si>
  <si>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</si>
  <si>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</si>
  <si>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</si>
  <si>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</si>
  <si>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</si>
  <si>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физической культуры и спорта в городе Когалыме на 2014-2016 годы"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</si>
  <si>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</si>
  <si>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</si>
  <si>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</si>
  <si>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Задача  2 "Обеспечение успешного выступления спортсменов города Когалыма в окружных, всероссийских и международных спортивных соревнованиях, подготовка спортивного резерва, поддержка развития спорта высших достижений, в том числе спорта инвалидов и лиц с ограниченными возможностями здоровья."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</si>
  <si>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</si>
  <si>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</si>
  <si>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</si>
  <si>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3.1."Содержание секторов Управления культуры, спорта и молодёжной политики Администрации города Когалыма"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</si>
  <si>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</si>
  <si>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</si>
  <si>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</si>
  <si>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физической культуры и спорта в городе Когалыме на 2014-2016 годы"</t>
  </si>
  <si>
    <t>Ответственный за составление сетевого гарфика О.С.Райковская</t>
  </si>
  <si>
    <t>тел.: 93-627</t>
  </si>
  <si>
    <t>1.2."Содержание муниципального автономного учреждения "Дворец спорта"</t>
  </si>
  <si>
    <t>Профинансировано за отчетный период</t>
  </si>
  <si>
    <t xml:space="preserve">Неисполнение связано с тем, что начисления заработной платы уже произведены, а кассового исполнения нет, т.к. заработная плата выплачивается до 15-го числа следующего месяца.  </t>
  </si>
  <si>
    <t>В настоящее время 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</si>
  <si>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Неисполнение в связи с переносом соревнований на более поздний срок</t>
  </si>
  <si>
    <t xml:space="preserve">                  А.Б.Жуков</t>
  </si>
  <si>
    <t>И.о.начальника отдела финансово-экономического обеспечения и контроля УКСиМП</t>
  </si>
  <si>
    <t>Ю.А.Перепечаева</t>
  </si>
  <si>
    <t>Ответственный за составление сетевого графика О.С.Райковская</t>
  </si>
  <si>
    <t>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</si>
  <si>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Экономия по оплате проезда к месту учебы заочников</t>
  </si>
  <si>
    <t>Экономия сложилась еще в начале года в  связи с переносом соревнований на более поздний срок</t>
  </si>
  <si>
    <t>Экономия по 211 ст. оплате труда в связи с тем, что фактически отработанных дней работниками  меньше нормы, экономия по 212.03 проезду в отпуск и обратно, экономия по 213 начислениям на заработную плату в связи с частичным возмещением из ФСС</t>
  </si>
  <si>
    <t xml:space="preserve">             Е.В.Бережинская </t>
  </si>
  <si>
    <t>Начальник отдела финансово-экономического обеспечения и контроля УКСиМП</t>
  </si>
  <si>
    <t>А.В.Сухарева</t>
  </si>
  <si>
    <t xml:space="preserve">             Л.А.Заремская </t>
  </si>
  <si>
    <t>Ответственный за составление сетевого графика Е.А.Джошкунер</t>
  </si>
  <si>
    <t>тел.: 93-633</t>
  </si>
  <si>
    <t>Договора на закуп призов заключены, произведена 30% предоплата, остаток суммы будет выплачен при поступлении товара и подписания товарной наклодной</t>
  </si>
  <si>
    <t>Перерасчет командировачных расходов согласно авансовых отчетов</t>
  </si>
  <si>
    <t>Начальник Управления культуры, спорта и молодежной политики Администрации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</si>
</sst>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_р_."/>
  </numFmts>
  <fonts count="1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/>
    <xf numFmtId="0" fontId="12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164" fontId="15" fillId="3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left" vertical="center" wrapText="1"/>
    </xf>
    <xf numFmtId="4" fontId="15" fillId="2" borderId="1" xfId="0" applyNumberFormat="1" applyFont="1" applyFill="1" applyBorder="1" applyAlignment="1" applyProtection="1">
      <alignment wrapText="1"/>
    </xf>
    <xf numFmtId="4" fontId="15" fillId="0" borderId="1" xfId="0" applyNumberFormat="1" applyFont="1" applyFill="1" applyBorder="1" applyAlignment="1" applyProtection="1">
      <alignment wrapText="1"/>
    </xf>
    <xf numFmtId="0" fontId="15" fillId="2" borderId="1" xfId="0" applyFont="1" applyFill="1" applyBorder="1" applyAlignment="1" applyProtection="1">
      <alignment wrapText="1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justify" wrapText="1"/>
    </xf>
    <xf numFmtId="4" fontId="7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wrapText="1"/>
    </xf>
    <xf numFmtId="4" fontId="15" fillId="0" borderId="1" xfId="0" applyNumberFormat="1" applyFont="1" applyFill="1" applyBorder="1" applyAlignment="1">
      <alignment horizontal="right" wrapText="1"/>
    </xf>
    <xf numFmtId="4" fontId="15" fillId="2" borderId="1" xfId="0" applyNumberFormat="1" applyFont="1" applyFill="1" applyBorder="1" applyAlignment="1" applyProtection="1">
      <alignment horizontal="right" wrapText="1"/>
    </xf>
    <xf numFmtId="4" fontId="15" fillId="0" borderId="1" xfId="0" applyNumberFormat="1" applyFont="1" applyFill="1" applyBorder="1" applyAlignment="1" applyProtection="1">
      <alignment horizontal="right" wrapText="1"/>
    </xf>
    <xf numFmtId="0" fontId="15" fillId="0" borderId="0" xfId="0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66" fontId="7" fillId="0" borderId="1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right" wrapText="1"/>
    </xf>
    <xf numFmtId="4" fontId="15" fillId="4" borderId="1" xfId="0" applyNumberFormat="1" applyFont="1" applyFill="1" applyBorder="1" applyAlignment="1" applyProtection="1">
      <alignment vertical="center" wrapText="1"/>
    </xf>
    <xf numFmtId="4" fontId="7" fillId="4" borderId="1" xfId="0" applyNumberFormat="1" applyFont="1" applyFill="1" applyBorder="1" applyAlignment="1" applyProtection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vertical="center"/>
      <protection locked="0"/>
    </xf>
    <xf numFmtId="164" fontId="15" fillId="4" borderId="1" xfId="0" applyNumberFormat="1" applyFont="1" applyFill="1" applyBorder="1" applyAlignment="1" applyProtection="1">
      <alignment horizontal="right" vertical="center"/>
    </xf>
    <xf numFmtId="4" fontId="15" fillId="4" borderId="1" xfId="0" applyNumberFormat="1" applyFont="1" applyFill="1" applyBorder="1" applyAlignment="1" applyProtection="1">
      <alignment wrapText="1"/>
    </xf>
    <xf numFmtId="0" fontId="7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  <xf numFmtId="49" fontId="15" fillId="4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justify" wrapText="1"/>
    </xf>
    <xf numFmtId="164" fontId="7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4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7" fillId="2" borderId="2" xfId="0" applyFont="1" applyFill="1" applyBorder="1" applyAlignment="1">
      <alignment horizontal="justify" vertical="top" wrapText="1"/>
    </xf>
    <xf numFmtId="0" fontId="17" fillId="2" borderId="4" xfId="0" applyFont="1" applyFill="1" applyBorder="1" applyAlignment="1">
      <alignment horizontal="justify" vertical="top" wrapText="1"/>
    </xf>
    <xf numFmtId="0" fontId="17" fillId="2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4" fontId="4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G19" sqref="G19"/>
    </sheetView>
  </sheetViews>
  <sheetFormatPr defaultRowHeight="12.75" x14ac:dyDescent="0.2"/>
  <cols>
    <col min="1" max="16384" width="9.140625" style="18"/>
  </cols>
  <sheetData>
    <row r="1" spans="1:14" ht="18.75" x14ac:dyDescent="0.3">
      <c r="A1" s="135"/>
      <c r="B1" s="135"/>
    </row>
    <row r="10" spans="1:14" ht="45" customHeight="1" x14ac:dyDescent="0.35">
      <c r="A10" s="137" t="s">
        <v>32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16.5" customHeight="1" x14ac:dyDescent="0.35">
      <c r="A11" s="136"/>
      <c r="B11" s="136"/>
      <c r="C11" s="136"/>
      <c r="D11" s="136"/>
      <c r="E11" s="136"/>
      <c r="F11" s="136"/>
      <c r="G11" s="136"/>
      <c r="H11" s="136"/>
      <c r="I11" s="136"/>
    </row>
    <row r="13" spans="1:14" ht="27" customHeight="1" x14ac:dyDescent="0.3">
      <c r="A13" s="132" t="s">
        <v>28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27" customHeight="1" x14ac:dyDescent="0.3">
      <c r="A14" s="132" t="s">
        <v>29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40.5" customHeight="1" x14ac:dyDescent="0.3">
      <c r="A15" s="133" t="s">
        <v>45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46" spans="1:9" ht="16.5" x14ac:dyDescent="0.25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 ht="16.5" x14ac:dyDescent="0.25">
      <c r="A47" s="134"/>
      <c r="B47" s="134"/>
      <c r="C47" s="134"/>
      <c r="D47" s="134"/>
      <c r="E47" s="134"/>
      <c r="F47" s="134"/>
      <c r="G47" s="134"/>
      <c r="H47" s="134"/>
      <c r="I47" s="134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zoomScale="50" zoomScaleNormal="50" workbookViewId="0">
      <pane ySplit="1" topLeftCell="A14" activePane="bottomLeft" state="frozen"/>
      <selection pane="bottomLeft" sqref="A1:IV65536"/>
    </sheetView>
  </sheetViews>
  <sheetFormatPr defaultRowHeight="15.75" x14ac:dyDescent="0.2"/>
  <cols>
    <col min="1" max="1" width="45.42578125" style="4" customWidth="1"/>
    <col min="2" max="2" width="15.140625" style="4" customWidth="1"/>
    <col min="3" max="4" width="13.85546875" style="5" customWidth="1"/>
    <col min="5" max="7" width="13.42578125" style="5" customWidth="1"/>
    <col min="8" max="19" width="16.140625" style="1" customWidth="1"/>
    <col min="20" max="31" width="16.140625" style="5" customWidth="1"/>
    <col min="32" max="32" width="31.5703125" style="4" customWidth="1"/>
    <col min="33" max="16384" width="9.140625" style="1"/>
  </cols>
  <sheetData>
    <row r="1" spans="1:32" s="7" customFormat="1" ht="77.25" customHeight="1" x14ac:dyDescent="0.35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9" t="s">
        <v>14</v>
      </c>
      <c r="T1" s="151" t="s">
        <v>32</v>
      </c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9" t="s">
        <v>14</v>
      </c>
    </row>
    <row r="2" spans="1:32" s="9" customFormat="1" ht="18.75" customHeight="1" x14ac:dyDescent="0.2">
      <c r="A2" s="147" t="s">
        <v>5</v>
      </c>
      <c r="B2" s="140" t="s">
        <v>23</v>
      </c>
      <c r="C2" s="140" t="s">
        <v>19</v>
      </c>
      <c r="D2" s="140" t="s">
        <v>49</v>
      </c>
      <c r="E2" s="140" t="s">
        <v>20</v>
      </c>
      <c r="F2" s="139" t="s">
        <v>15</v>
      </c>
      <c r="G2" s="139"/>
      <c r="H2" s="139" t="s">
        <v>0</v>
      </c>
      <c r="I2" s="139"/>
      <c r="J2" s="139" t="s">
        <v>1</v>
      </c>
      <c r="K2" s="139"/>
      <c r="L2" s="139" t="s">
        <v>2</v>
      </c>
      <c r="M2" s="139"/>
      <c r="N2" s="139" t="s">
        <v>3</v>
      </c>
      <c r="O2" s="139"/>
      <c r="P2" s="139" t="s">
        <v>4</v>
      </c>
      <c r="Q2" s="139"/>
      <c r="R2" s="139" t="s">
        <v>6</v>
      </c>
      <c r="S2" s="139"/>
      <c r="T2" s="139" t="s">
        <v>7</v>
      </c>
      <c r="U2" s="139"/>
      <c r="V2" s="139" t="s">
        <v>8</v>
      </c>
      <c r="W2" s="139"/>
      <c r="X2" s="139" t="s">
        <v>9</v>
      </c>
      <c r="Y2" s="139"/>
      <c r="Z2" s="139" t="s">
        <v>10</v>
      </c>
      <c r="AA2" s="139"/>
      <c r="AB2" s="139" t="s">
        <v>11</v>
      </c>
      <c r="AC2" s="139"/>
      <c r="AD2" s="139" t="s">
        <v>12</v>
      </c>
      <c r="AE2" s="139"/>
      <c r="AF2" s="147" t="s">
        <v>21</v>
      </c>
    </row>
    <row r="3" spans="1:32" s="11" customFormat="1" ht="84" customHeight="1" x14ac:dyDescent="0.2">
      <c r="A3" s="147"/>
      <c r="B3" s="141"/>
      <c r="C3" s="141"/>
      <c r="D3" s="141"/>
      <c r="E3" s="141"/>
      <c r="F3" s="8" t="s">
        <v>17</v>
      </c>
      <c r="G3" s="8" t="s">
        <v>16</v>
      </c>
      <c r="H3" s="10" t="s">
        <v>13</v>
      </c>
      <c r="I3" s="10" t="s">
        <v>18</v>
      </c>
      <c r="J3" s="10" t="s">
        <v>13</v>
      </c>
      <c r="K3" s="10" t="s">
        <v>18</v>
      </c>
      <c r="L3" s="10" t="s">
        <v>13</v>
      </c>
      <c r="M3" s="10" t="s">
        <v>18</v>
      </c>
      <c r="N3" s="10" t="s">
        <v>13</v>
      </c>
      <c r="O3" s="10" t="s">
        <v>18</v>
      </c>
      <c r="P3" s="10" t="s">
        <v>13</v>
      </c>
      <c r="Q3" s="10" t="s">
        <v>18</v>
      </c>
      <c r="R3" s="10" t="s">
        <v>13</v>
      </c>
      <c r="S3" s="10" t="s">
        <v>18</v>
      </c>
      <c r="T3" s="10" t="s">
        <v>13</v>
      </c>
      <c r="U3" s="10" t="s">
        <v>18</v>
      </c>
      <c r="V3" s="10" t="s">
        <v>13</v>
      </c>
      <c r="W3" s="10" t="s">
        <v>18</v>
      </c>
      <c r="X3" s="10" t="s">
        <v>13</v>
      </c>
      <c r="Y3" s="10" t="s">
        <v>18</v>
      </c>
      <c r="Z3" s="10" t="s">
        <v>13</v>
      </c>
      <c r="AA3" s="10" t="s">
        <v>18</v>
      </c>
      <c r="AB3" s="10" t="s">
        <v>13</v>
      </c>
      <c r="AC3" s="10" t="s">
        <v>18</v>
      </c>
      <c r="AD3" s="10" t="s">
        <v>13</v>
      </c>
      <c r="AE3" s="10" t="s">
        <v>18</v>
      </c>
      <c r="AF3" s="147"/>
    </row>
    <row r="4" spans="1:32" s="13" customFormat="1" ht="24.75" customHeight="1" x14ac:dyDescent="0.2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2">
        <v>22</v>
      </c>
      <c r="X4" s="12">
        <v>23</v>
      </c>
      <c r="Y4" s="12">
        <v>24</v>
      </c>
      <c r="Z4" s="12">
        <v>25</v>
      </c>
      <c r="AA4" s="12">
        <v>26</v>
      </c>
      <c r="AB4" s="12">
        <v>27</v>
      </c>
      <c r="AC4" s="12">
        <v>28</v>
      </c>
      <c r="AD4" s="12">
        <v>29</v>
      </c>
      <c r="AE4" s="12">
        <v>30</v>
      </c>
      <c r="AF4" s="12">
        <v>31</v>
      </c>
    </row>
    <row r="5" spans="1:32" s="15" customFormat="1" ht="18.75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4"/>
      <c r="Y5" s="14"/>
      <c r="Z5" s="14"/>
      <c r="AA5" s="14"/>
      <c r="AB5" s="14"/>
      <c r="AC5" s="14"/>
      <c r="AD5" s="14"/>
      <c r="AE5" s="14"/>
      <c r="AF5" s="14"/>
    </row>
    <row r="6" spans="1:32" s="15" customFormat="1" ht="18.75" x14ac:dyDescent="0.2">
      <c r="A6" s="42" t="s">
        <v>33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6" customFormat="1" ht="75" customHeight="1" x14ac:dyDescent="0.3">
      <c r="A7" s="24" t="s">
        <v>34</v>
      </c>
      <c r="B7" s="28"/>
      <c r="C7" s="28"/>
      <c r="D7" s="28"/>
      <c r="E7" s="28"/>
      <c r="F7" s="28"/>
      <c r="G7" s="28"/>
      <c r="H7" s="37"/>
      <c r="I7" s="28"/>
      <c r="J7" s="37"/>
      <c r="K7" s="28"/>
      <c r="L7" s="37"/>
      <c r="M7" s="37"/>
      <c r="N7" s="37"/>
      <c r="O7" s="28"/>
      <c r="P7" s="37"/>
      <c r="Q7" s="28"/>
      <c r="R7" s="37"/>
      <c r="S7" s="28"/>
      <c r="T7" s="37"/>
      <c r="U7" s="28"/>
      <c r="V7" s="37"/>
      <c r="W7" s="28"/>
      <c r="X7" s="37"/>
      <c r="Y7" s="28"/>
      <c r="Z7" s="37"/>
      <c r="AA7" s="28"/>
      <c r="AB7" s="37"/>
      <c r="AC7" s="28"/>
      <c r="AD7" s="37"/>
      <c r="AE7" s="28"/>
      <c r="AF7" s="29"/>
    </row>
    <row r="8" spans="1:32" s="16" customFormat="1" ht="93.75" x14ac:dyDescent="0.3">
      <c r="A8" s="25" t="s">
        <v>35</v>
      </c>
      <c r="B8" s="30"/>
      <c r="C8" s="31"/>
      <c r="D8" s="31"/>
      <c r="E8" s="32"/>
      <c r="F8" s="32"/>
      <c r="G8" s="32"/>
      <c r="H8" s="38"/>
      <c r="I8" s="32"/>
      <c r="J8" s="38"/>
      <c r="K8" s="32"/>
      <c r="L8" s="38"/>
      <c r="M8" s="38"/>
      <c r="N8" s="38"/>
      <c r="O8" s="32"/>
      <c r="P8" s="38"/>
      <c r="Q8" s="32"/>
      <c r="R8" s="38"/>
      <c r="S8" s="32"/>
      <c r="T8" s="38"/>
      <c r="U8" s="32"/>
      <c r="V8" s="38"/>
      <c r="W8" s="32"/>
      <c r="X8" s="38"/>
      <c r="Y8" s="32"/>
      <c r="Z8" s="38"/>
      <c r="AA8" s="32"/>
      <c r="AB8" s="38"/>
      <c r="AC8" s="32"/>
      <c r="AD8" s="38"/>
      <c r="AE8" s="32"/>
      <c r="AF8" s="33"/>
    </row>
    <row r="9" spans="1:32" s="16" customFormat="1" ht="18.75" x14ac:dyDescent="0.3">
      <c r="A9" s="2" t="s">
        <v>22</v>
      </c>
      <c r="B9" s="34"/>
      <c r="C9" s="31"/>
      <c r="D9" s="31"/>
      <c r="E9" s="32"/>
      <c r="F9" s="32"/>
      <c r="G9" s="32"/>
      <c r="H9" s="38"/>
      <c r="I9" s="32"/>
      <c r="J9" s="38"/>
      <c r="K9" s="32"/>
      <c r="L9" s="38"/>
      <c r="M9" s="38"/>
      <c r="N9" s="38"/>
      <c r="O9" s="32"/>
      <c r="P9" s="38"/>
      <c r="Q9" s="32"/>
      <c r="R9" s="38"/>
      <c r="S9" s="32"/>
      <c r="T9" s="38"/>
      <c r="U9" s="32"/>
      <c r="V9" s="38"/>
      <c r="W9" s="32"/>
      <c r="X9" s="38"/>
      <c r="Y9" s="32"/>
      <c r="Z9" s="38"/>
      <c r="AA9" s="32"/>
      <c r="AB9" s="38"/>
      <c r="AC9" s="32"/>
      <c r="AD9" s="38"/>
      <c r="AE9" s="32"/>
      <c r="AF9" s="33"/>
    </row>
    <row r="10" spans="1:32" s="16" customFormat="1" ht="43.15" customHeight="1" x14ac:dyDescent="0.3">
      <c r="A10" s="23" t="s">
        <v>36</v>
      </c>
      <c r="B10" s="34"/>
      <c r="C10" s="31"/>
      <c r="D10" s="31"/>
      <c r="E10" s="32"/>
      <c r="F10" s="32"/>
      <c r="G10" s="32"/>
      <c r="H10" s="38"/>
      <c r="I10" s="32"/>
      <c r="J10" s="38"/>
      <c r="K10" s="32"/>
      <c r="L10" s="38"/>
      <c r="M10" s="38"/>
      <c r="N10" s="38"/>
      <c r="O10" s="32"/>
      <c r="P10" s="38"/>
      <c r="Q10" s="32"/>
      <c r="R10" s="38"/>
      <c r="S10" s="32"/>
      <c r="T10" s="38"/>
      <c r="U10" s="32"/>
      <c r="V10" s="38"/>
      <c r="W10" s="32"/>
      <c r="X10" s="38"/>
      <c r="Y10" s="32"/>
      <c r="Z10" s="38"/>
      <c r="AA10" s="32"/>
      <c r="AB10" s="38"/>
      <c r="AC10" s="32"/>
      <c r="AD10" s="38"/>
      <c r="AE10" s="32"/>
      <c r="AF10" s="33"/>
    </row>
    <row r="11" spans="1:32" s="49" customFormat="1" ht="56.45" customHeight="1" x14ac:dyDescent="0.3">
      <c r="A11" s="45" t="s">
        <v>30</v>
      </c>
      <c r="B11" s="46">
        <f>B12+B13+B14+B15</f>
        <v>3045.2000000000003</v>
      </c>
      <c r="C11" s="47">
        <f>C12+C13+C14+C15</f>
        <v>1396.71</v>
      </c>
      <c r="D11" s="47">
        <v>1396.71</v>
      </c>
      <c r="E11" s="47">
        <f>E12+E13+E14+E15</f>
        <v>564.6</v>
      </c>
      <c r="F11" s="47">
        <v>18.54</v>
      </c>
      <c r="G11" s="48">
        <v>40.42</v>
      </c>
      <c r="H11" s="48">
        <v>0</v>
      </c>
      <c r="I11" s="47">
        <v>0</v>
      </c>
      <c r="J11" s="48">
        <f>J12+J13</f>
        <v>287.00900000000001</v>
      </c>
      <c r="K11" s="47">
        <f t="shared" ref="K11:AE11" si="0">K12+K13</f>
        <v>267.62</v>
      </c>
      <c r="L11" s="48">
        <f t="shared" si="0"/>
        <v>1109.7</v>
      </c>
      <c r="M11" s="48">
        <f t="shared" si="0"/>
        <v>296.98</v>
      </c>
      <c r="N11" s="48">
        <f t="shared" si="0"/>
        <v>219.684</v>
      </c>
      <c r="O11" s="47">
        <f t="shared" si="0"/>
        <v>0</v>
      </c>
      <c r="P11" s="48">
        <f t="shared" si="0"/>
        <v>139.66900000000001</v>
      </c>
      <c r="Q11" s="47">
        <f t="shared" si="0"/>
        <v>0</v>
      </c>
      <c r="R11" s="48">
        <f t="shared" si="0"/>
        <v>31.646999999999998</v>
      </c>
      <c r="S11" s="47">
        <f t="shared" si="0"/>
        <v>0</v>
      </c>
      <c r="T11" s="48">
        <f t="shared" si="0"/>
        <v>341.00200000000001</v>
      </c>
      <c r="U11" s="47">
        <f t="shared" si="0"/>
        <v>0</v>
      </c>
      <c r="V11" s="48">
        <f t="shared" si="0"/>
        <v>27.798999999999999</v>
      </c>
      <c r="W11" s="47">
        <f t="shared" si="0"/>
        <v>0</v>
      </c>
      <c r="X11" s="48">
        <f t="shared" si="0"/>
        <v>146.386</v>
      </c>
      <c r="Y11" s="47">
        <f t="shared" si="0"/>
        <v>0</v>
      </c>
      <c r="Z11" s="48">
        <f t="shared" si="0"/>
        <v>446.11399999999998</v>
      </c>
      <c r="AA11" s="47">
        <f t="shared" si="0"/>
        <v>0</v>
      </c>
      <c r="AB11" s="48">
        <f t="shared" si="0"/>
        <v>124.09399999999999</v>
      </c>
      <c r="AC11" s="47">
        <f t="shared" si="0"/>
        <v>0</v>
      </c>
      <c r="AD11" s="48">
        <f t="shared" si="0"/>
        <v>172.096</v>
      </c>
      <c r="AE11" s="47">
        <f t="shared" si="0"/>
        <v>0</v>
      </c>
      <c r="AF11" s="148" t="s">
        <v>51</v>
      </c>
    </row>
    <row r="12" spans="1:32" s="16" customFormat="1" ht="55.15" customHeight="1" x14ac:dyDescent="0.3">
      <c r="A12" s="2" t="s">
        <v>24</v>
      </c>
      <c r="B12" s="26">
        <v>0</v>
      </c>
      <c r="C12" s="31">
        <v>0</v>
      </c>
      <c r="D12" s="31">
        <v>0</v>
      </c>
      <c r="E12" s="32">
        <f>K12+M12+O12+Q12+S12+U12+W12+Y12+AA12+AC12+AE12</f>
        <v>0</v>
      </c>
      <c r="F12" s="32"/>
      <c r="G12" s="38"/>
      <c r="H12" s="39">
        <v>0</v>
      </c>
      <c r="I12" s="32"/>
      <c r="J12" s="39">
        <v>0</v>
      </c>
      <c r="K12" s="31">
        <v>0</v>
      </c>
      <c r="L12" s="39">
        <v>0</v>
      </c>
      <c r="M12" s="39"/>
      <c r="N12" s="39">
        <v>0</v>
      </c>
      <c r="O12" s="31"/>
      <c r="P12" s="39">
        <v>0</v>
      </c>
      <c r="Q12" s="31"/>
      <c r="R12" s="39">
        <v>0</v>
      </c>
      <c r="S12" s="31"/>
      <c r="T12" s="39">
        <v>0</v>
      </c>
      <c r="U12" s="31"/>
      <c r="V12" s="39">
        <v>0</v>
      </c>
      <c r="W12" s="31"/>
      <c r="X12" s="39">
        <v>0</v>
      </c>
      <c r="Y12" s="31"/>
      <c r="Z12" s="39">
        <v>0</v>
      </c>
      <c r="AA12" s="31"/>
      <c r="AB12" s="39">
        <v>0</v>
      </c>
      <c r="AC12" s="31"/>
      <c r="AD12" s="39">
        <v>0</v>
      </c>
      <c r="AE12" s="32"/>
      <c r="AF12" s="149"/>
    </row>
    <row r="13" spans="1:32" s="16" customFormat="1" ht="58.9" customHeight="1" x14ac:dyDescent="0.3">
      <c r="A13" s="2" t="s">
        <v>25</v>
      </c>
      <c r="B13" s="50">
        <f>J13+L13+N13+P13+R13+T13+V13+X13+Z13+AB13+AD13</f>
        <v>3045.2000000000003</v>
      </c>
      <c r="C13" s="31">
        <v>1396.71</v>
      </c>
      <c r="D13" s="31">
        <v>1396.71</v>
      </c>
      <c r="E13" s="32">
        <v>564.6</v>
      </c>
      <c r="F13" s="31">
        <v>18.54</v>
      </c>
      <c r="G13" s="39">
        <v>40.42</v>
      </c>
      <c r="H13" s="39">
        <v>0</v>
      </c>
      <c r="I13" s="32"/>
      <c r="J13" s="39">
        <v>287.00900000000001</v>
      </c>
      <c r="K13" s="31">
        <v>267.62</v>
      </c>
      <c r="L13" s="39">
        <v>1109.7</v>
      </c>
      <c r="M13" s="39">
        <v>296.98</v>
      </c>
      <c r="N13" s="39">
        <v>219.684</v>
      </c>
      <c r="O13" s="31"/>
      <c r="P13" s="39">
        <v>139.66900000000001</v>
      </c>
      <c r="Q13" s="31"/>
      <c r="R13" s="39">
        <v>31.646999999999998</v>
      </c>
      <c r="S13" s="31"/>
      <c r="T13" s="39">
        <v>341.00200000000001</v>
      </c>
      <c r="U13" s="31"/>
      <c r="V13" s="39">
        <v>27.798999999999999</v>
      </c>
      <c r="W13" s="31"/>
      <c r="X13" s="39">
        <v>146.386</v>
      </c>
      <c r="Y13" s="31"/>
      <c r="Z13" s="39">
        <v>446.11399999999998</v>
      </c>
      <c r="AA13" s="31"/>
      <c r="AB13" s="39">
        <v>124.09399999999999</v>
      </c>
      <c r="AC13" s="31"/>
      <c r="AD13" s="39">
        <v>172.096</v>
      </c>
      <c r="AE13" s="32"/>
      <c r="AF13" s="150"/>
    </row>
    <row r="14" spans="1:32" s="16" customFormat="1" ht="18.75" x14ac:dyDescent="0.3">
      <c r="A14" s="2" t="s">
        <v>26</v>
      </c>
      <c r="B14" s="34"/>
      <c r="C14" s="31"/>
      <c r="D14" s="31"/>
      <c r="E14" s="32"/>
      <c r="F14" s="32"/>
      <c r="G14" s="32"/>
      <c r="H14" s="38"/>
      <c r="I14" s="32"/>
      <c r="J14" s="39"/>
      <c r="K14" s="31"/>
      <c r="L14" s="39"/>
      <c r="M14" s="39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2"/>
      <c r="AF14" s="33"/>
    </row>
    <row r="15" spans="1:32" s="16" customFormat="1" ht="18.75" x14ac:dyDescent="0.3">
      <c r="A15" s="2" t="s">
        <v>27</v>
      </c>
      <c r="B15" s="34"/>
      <c r="C15" s="31"/>
      <c r="D15" s="31"/>
      <c r="E15" s="32"/>
      <c r="F15" s="32"/>
      <c r="G15" s="32"/>
      <c r="H15" s="38"/>
      <c r="I15" s="32"/>
      <c r="J15" s="38"/>
      <c r="K15" s="32"/>
      <c r="L15" s="38"/>
      <c r="M15" s="38"/>
      <c r="N15" s="38"/>
      <c r="O15" s="32"/>
      <c r="P15" s="38"/>
      <c r="Q15" s="32"/>
      <c r="R15" s="38"/>
      <c r="S15" s="32"/>
      <c r="T15" s="38"/>
      <c r="U15" s="32"/>
      <c r="V15" s="38"/>
      <c r="W15" s="32"/>
      <c r="X15" s="38"/>
      <c r="Y15" s="32"/>
      <c r="Z15" s="38"/>
      <c r="AA15" s="32"/>
      <c r="AB15" s="38"/>
      <c r="AC15" s="32"/>
      <c r="AD15" s="38"/>
      <c r="AE15" s="32"/>
      <c r="AF15" s="33"/>
    </row>
    <row r="16" spans="1:32" s="16" customFormat="1" ht="88.9" customHeight="1" x14ac:dyDescent="0.3">
      <c r="A16" s="22" t="s">
        <v>48</v>
      </c>
      <c r="B16" s="35"/>
      <c r="C16" s="31"/>
      <c r="D16" s="31"/>
      <c r="E16" s="32"/>
      <c r="F16" s="32"/>
      <c r="G16" s="32"/>
      <c r="H16" s="38"/>
      <c r="I16" s="32"/>
      <c r="J16" s="38"/>
      <c r="K16" s="32"/>
      <c r="L16" s="38"/>
      <c r="M16" s="38"/>
      <c r="N16" s="38"/>
      <c r="O16" s="32"/>
      <c r="P16" s="38"/>
      <c r="Q16" s="32"/>
      <c r="R16" s="38"/>
      <c r="S16" s="32"/>
      <c r="T16" s="38"/>
      <c r="U16" s="32"/>
      <c r="V16" s="38"/>
      <c r="W16" s="32"/>
      <c r="X16" s="38"/>
      <c r="Y16" s="32"/>
      <c r="Z16" s="38"/>
      <c r="AA16" s="32"/>
      <c r="AB16" s="38"/>
      <c r="AC16" s="32"/>
      <c r="AD16" s="38"/>
      <c r="AE16" s="32"/>
      <c r="AF16" s="148" t="s">
        <v>50</v>
      </c>
    </row>
    <row r="17" spans="1:32" s="16" customFormat="1" ht="18.75" x14ac:dyDescent="0.3">
      <c r="A17" s="3" t="s">
        <v>30</v>
      </c>
      <c r="B17" s="40">
        <f>B18+B19</f>
        <v>180931.10800000001</v>
      </c>
      <c r="C17" s="32">
        <v>37308.589999999997</v>
      </c>
      <c r="D17" s="32">
        <v>37308.589999999997</v>
      </c>
      <c r="E17" s="32">
        <v>34105.86</v>
      </c>
      <c r="F17" s="32">
        <v>19</v>
      </c>
      <c r="G17" s="38">
        <v>91</v>
      </c>
      <c r="H17" s="38">
        <f>H19</f>
        <v>7282.5879999999997</v>
      </c>
      <c r="I17" s="32">
        <v>5385.6</v>
      </c>
      <c r="J17" s="38">
        <f>J18+J19</f>
        <v>15698.08</v>
      </c>
      <c r="K17" s="32">
        <f>K18+K19</f>
        <v>15698.81</v>
      </c>
      <c r="L17" s="38">
        <f t="shared" ref="L17:AE17" si="1">L18+L19</f>
        <v>14327.93</v>
      </c>
      <c r="M17" s="38">
        <f t="shared" si="1"/>
        <v>13021.45</v>
      </c>
      <c r="N17" s="38">
        <f t="shared" si="1"/>
        <v>14218.093999999999</v>
      </c>
      <c r="O17" s="32">
        <f t="shared" si="1"/>
        <v>0</v>
      </c>
      <c r="P17" s="38">
        <f t="shared" si="1"/>
        <v>21028.6</v>
      </c>
      <c r="Q17" s="32">
        <f t="shared" si="1"/>
        <v>0</v>
      </c>
      <c r="R17" s="38">
        <f t="shared" si="1"/>
        <v>17336.412</v>
      </c>
      <c r="S17" s="32">
        <f t="shared" si="1"/>
        <v>0</v>
      </c>
      <c r="T17" s="38">
        <f t="shared" si="1"/>
        <v>15461.13</v>
      </c>
      <c r="U17" s="32">
        <f t="shared" si="1"/>
        <v>0</v>
      </c>
      <c r="V17" s="38">
        <f t="shared" si="1"/>
        <v>8808.8829999999998</v>
      </c>
      <c r="W17" s="32">
        <f t="shared" si="1"/>
        <v>0</v>
      </c>
      <c r="X17" s="38">
        <f t="shared" si="1"/>
        <v>13486.368</v>
      </c>
      <c r="Y17" s="32">
        <f t="shared" si="1"/>
        <v>0</v>
      </c>
      <c r="Z17" s="38">
        <f t="shared" si="1"/>
        <v>15373.67</v>
      </c>
      <c r="AA17" s="32">
        <f>AA18+AA19</f>
        <v>0</v>
      </c>
      <c r="AB17" s="38">
        <f t="shared" si="1"/>
        <v>12938.093000000001</v>
      </c>
      <c r="AC17" s="32">
        <f t="shared" si="1"/>
        <v>0</v>
      </c>
      <c r="AD17" s="38">
        <f t="shared" si="1"/>
        <v>24971.26</v>
      </c>
      <c r="AE17" s="32">
        <f t="shared" si="1"/>
        <v>0</v>
      </c>
      <c r="AF17" s="149"/>
    </row>
    <row r="18" spans="1:32" s="16" customFormat="1" ht="19.149999999999999" customHeight="1" x14ac:dyDescent="0.3">
      <c r="A18" s="2" t="s">
        <v>24</v>
      </c>
      <c r="B18" s="26">
        <v>0</v>
      </c>
      <c r="C18" s="31">
        <v>0</v>
      </c>
      <c r="D18" s="31">
        <v>0</v>
      </c>
      <c r="E18" s="31">
        <f>K18+M18+O18+Q18+S18+U18+W18+Y18+AA18+AC18+AE18</f>
        <v>0</v>
      </c>
      <c r="F18" s="31">
        <v>0</v>
      </c>
      <c r="G18" s="39">
        <v>0</v>
      </c>
      <c r="H18" s="39">
        <v>0</v>
      </c>
      <c r="I18" s="31">
        <v>0</v>
      </c>
      <c r="J18" s="39">
        <v>0</v>
      </c>
      <c r="K18" s="31">
        <v>0</v>
      </c>
      <c r="L18" s="39">
        <v>0</v>
      </c>
      <c r="M18" s="39">
        <v>0</v>
      </c>
      <c r="N18" s="39">
        <v>0</v>
      </c>
      <c r="O18" s="31"/>
      <c r="P18" s="39">
        <v>0</v>
      </c>
      <c r="Q18" s="31"/>
      <c r="R18" s="39">
        <v>0</v>
      </c>
      <c r="S18" s="31"/>
      <c r="T18" s="39">
        <v>0</v>
      </c>
      <c r="U18" s="31"/>
      <c r="V18" s="39">
        <v>0</v>
      </c>
      <c r="W18" s="31"/>
      <c r="X18" s="39">
        <v>0</v>
      </c>
      <c r="Y18" s="31"/>
      <c r="Z18" s="39">
        <v>0</v>
      </c>
      <c r="AA18" s="31"/>
      <c r="AB18" s="39">
        <v>0</v>
      </c>
      <c r="AC18" s="31"/>
      <c r="AD18" s="39">
        <v>0</v>
      </c>
      <c r="AE18" s="32"/>
      <c r="AF18" s="149"/>
    </row>
    <row r="19" spans="1:32" s="16" customFormat="1" ht="19.149999999999999" customHeight="1" x14ac:dyDescent="0.3">
      <c r="A19" s="2" t="s">
        <v>25</v>
      </c>
      <c r="B19" s="50">
        <f>H19+J19+L19+N19+P19+R19+T19+V19+X19+Z19+AB19+AD19</f>
        <v>180931.10800000001</v>
      </c>
      <c r="C19" s="31">
        <f>H19+J19+L19</f>
        <v>37308.597999999998</v>
      </c>
      <c r="D19" s="31">
        <v>37308.589999999997</v>
      </c>
      <c r="E19" s="31">
        <f>I19+K19+M19</f>
        <v>34105.86</v>
      </c>
      <c r="F19" s="31">
        <v>19</v>
      </c>
      <c r="G19" s="39">
        <v>91</v>
      </c>
      <c r="H19" s="39">
        <v>7282.5879999999997</v>
      </c>
      <c r="I19" s="31">
        <v>5385.6</v>
      </c>
      <c r="J19" s="39">
        <v>15698.08</v>
      </c>
      <c r="K19" s="31">
        <v>15698.81</v>
      </c>
      <c r="L19" s="39">
        <v>14327.93</v>
      </c>
      <c r="M19" s="39">
        <v>13021.45</v>
      </c>
      <c r="N19" s="39">
        <v>14218.093999999999</v>
      </c>
      <c r="O19" s="31"/>
      <c r="P19" s="39">
        <v>21028.6</v>
      </c>
      <c r="Q19" s="31"/>
      <c r="R19" s="39">
        <v>17336.412</v>
      </c>
      <c r="S19" s="31"/>
      <c r="T19" s="39">
        <v>15461.13</v>
      </c>
      <c r="U19" s="31"/>
      <c r="V19" s="39">
        <v>8808.8829999999998</v>
      </c>
      <c r="W19" s="31"/>
      <c r="X19" s="39">
        <v>13486.368</v>
      </c>
      <c r="Y19" s="31"/>
      <c r="Z19" s="39">
        <v>15373.67</v>
      </c>
      <c r="AA19" s="31"/>
      <c r="AB19" s="39">
        <v>12938.093000000001</v>
      </c>
      <c r="AC19" s="31"/>
      <c r="AD19" s="39">
        <v>24971.26</v>
      </c>
      <c r="AE19" s="32"/>
      <c r="AF19" s="150"/>
    </row>
    <row r="20" spans="1:32" s="16" customFormat="1" ht="20.45" customHeight="1" x14ac:dyDescent="0.3">
      <c r="A20" s="2" t="s">
        <v>26</v>
      </c>
      <c r="B20" s="34"/>
      <c r="C20" s="31"/>
      <c r="D20" s="31"/>
      <c r="E20" s="32"/>
      <c r="F20" s="32"/>
      <c r="G20" s="32"/>
      <c r="H20" s="38"/>
      <c r="I20" s="32"/>
      <c r="J20" s="38"/>
      <c r="K20" s="32"/>
      <c r="L20" s="38"/>
      <c r="M20" s="38"/>
      <c r="N20" s="38"/>
      <c r="O20" s="32"/>
      <c r="P20" s="38"/>
      <c r="Q20" s="32"/>
      <c r="R20" s="38"/>
      <c r="S20" s="32"/>
      <c r="T20" s="38"/>
      <c r="U20" s="32"/>
      <c r="V20" s="38"/>
      <c r="W20" s="32"/>
      <c r="X20" s="38"/>
      <c r="Y20" s="32"/>
      <c r="Z20" s="38"/>
      <c r="AA20" s="32"/>
      <c r="AB20" s="38"/>
      <c r="AC20" s="32"/>
      <c r="AD20" s="38"/>
      <c r="AE20" s="32"/>
      <c r="AF20" s="33"/>
    </row>
    <row r="21" spans="1:32" s="16" customFormat="1" ht="20.45" customHeight="1" x14ac:dyDescent="0.3">
      <c r="A21" s="2" t="s">
        <v>27</v>
      </c>
      <c r="B21" s="34"/>
      <c r="C21" s="31"/>
      <c r="D21" s="31"/>
      <c r="E21" s="32"/>
      <c r="F21" s="32"/>
      <c r="G21" s="32"/>
      <c r="H21" s="38"/>
      <c r="I21" s="32"/>
      <c r="J21" s="38"/>
      <c r="K21" s="32"/>
      <c r="L21" s="38"/>
      <c r="M21" s="38"/>
      <c r="N21" s="38"/>
      <c r="O21" s="32"/>
      <c r="P21" s="38"/>
      <c r="Q21" s="32"/>
      <c r="R21" s="38"/>
      <c r="S21" s="32"/>
      <c r="T21" s="38"/>
      <c r="U21" s="32"/>
      <c r="V21" s="38"/>
      <c r="W21" s="32"/>
      <c r="X21" s="38"/>
      <c r="Y21" s="32"/>
      <c r="Z21" s="38"/>
      <c r="AA21" s="32"/>
      <c r="AB21" s="38"/>
      <c r="AC21" s="32"/>
      <c r="AD21" s="38"/>
      <c r="AE21" s="32"/>
      <c r="AF21" s="33"/>
    </row>
    <row r="22" spans="1:32" s="16" customFormat="1" ht="200.45" customHeight="1" x14ac:dyDescent="0.3">
      <c r="A22" s="21" t="s">
        <v>37</v>
      </c>
      <c r="B22" s="30"/>
      <c r="C22" s="32"/>
      <c r="D22" s="32"/>
      <c r="E22" s="32"/>
      <c r="F22" s="32"/>
      <c r="G22" s="32"/>
      <c r="H22" s="38"/>
      <c r="I22" s="32"/>
      <c r="J22" s="38"/>
      <c r="K22" s="32"/>
      <c r="L22" s="38"/>
      <c r="M22" s="38"/>
      <c r="N22" s="38"/>
      <c r="O22" s="32"/>
      <c r="P22" s="38"/>
      <c r="Q22" s="32"/>
      <c r="R22" s="38"/>
      <c r="S22" s="32"/>
      <c r="T22" s="38"/>
      <c r="U22" s="32"/>
      <c r="V22" s="38"/>
      <c r="W22" s="32"/>
      <c r="X22" s="38"/>
      <c r="Y22" s="32"/>
      <c r="Z22" s="38"/>
      <c r="AA22" s="32"/>
      <c r="AB22" s="38"/>
      <c r="AC22" s="32"/>
      <c r="AD22" s="38"/>
      <c r="AE22" s="32"/>
      <c r="AF22" s="33"/>
    </row>
    <row r="23" spans="1:32" s="16" customFormat="1" ht="18.75" x14ac:dyDescent="0.3">
      <c r="A23" s="2" t="s">
        <v>22</v>
      </c>
      <c r="B23" s="34"/>
      <c r="C23" s="31"/>
      <c r="D23" s="31"/>
      <c r="E23" s="32"/>
      <c r="F23" s="32"/>
      <c r="G23" s="32"/>
      <c r="H23" s="38"/>
      <c r="I23" s="32"/>
      <c r="J23" s="38"/>
      <c r="K23" s="32"/>
      <c r="L23" s="38"/>
      <c r="M23" s="38"/>
      <c r="N23" s="38"/>
      <c r="O23" s="32"/>
      <c r="P23" s="38"/>
      <c r="Q23" s="32"/>
      <c r="R23" s="38"/>
      <c r="S23" s="32"/>
      <c r="T23" s="38"/>
      <c r="U23" s="32"/>
      <c r="V23" s="38"/>
      <c r="W23" s="32"/>
      <c r="X23" s="38"/>
      <c r="Y23" s="32"/>
      <c r="Z23" s="38"/>
      <c r="AA23" s="32"/>
      <c r="AB23" s="38"/>
      <c r="AC23" s="32"/>
      <c r="AD23" s="38"/>
      <c r="AE23" s="32"/>
      <c r="AF23" s="33"/>
    </row>
    <row r="24" spans="1:32" s="16" customFormat="1" ht="102.75" customHeight="1" x14ac:dyDescent="0.3">
      <c r="A24" s="23" t="s">
        <v>38</v>
      </c>
      <c r="B24" s="34"/>
      <c r="C24" s="32"/>
      <c r="D24" s="32"/>
      <c r="E24" s="32"/>
      <c r="F24" s="32"/>
      <c r="G24" s="32"/>
      <c r="H24" s="38"/>
      <c r="I24" s="32"/>
      <c r="J24" s="38"/>
      <c r="K24" s="32"/>
      <c r="L24" s="38"/>
      <c r="M24" s="38"/>
      <c r="N24" s="38"/>
      <c r="O24" s="32"/>
      <c r="P24" s="38"/>
      <c r="Q24" s="32"/>
      <c r="R24" s="38"/>
      <c r="S24" s="32"/>
      <c r="T24" s="38"/>
      <c r="U24" s="32"/>
      <c r="V24" s="38"/>
      <c r="W24" s="32"/>
      <c r="X24" s="38"/>
      <c r="Y24" s="32"/>
      <c r="Z24" s="38"/>
      <c r="AA24" s="32"/>
      <c r="AB24" s="38"/>
      <c r="AC24" s="32"/>
      <c r="AD24" s="38"/>
      <c r="AE24" s="32"/>
      <c r="AF24" s="144" t="s">
        <v>52</v>
      </c>
    </row>
    <row r="25" spans="1:32" s="43" customFormat="1" ht="28.15" customHeight="1" x14ac:dyDescent="0.3">
      <c r="A25" s="3" t="s">
        <v>30</v>
      </c>
      <c r="B25" s="40">
        <f>B27</f>
        <v>3669.203</v>
      </c>
      <c r="C25" s="28">
        <v>2748.93</v>
      </c>
      <c r="D25" s="28">
        <v>2748.93</v>
      </c>
      <c r="E25" s="28">
        <v>1878.95</v>
      </c>
      <c r="F25" s="28">
        <v>51.21</v>
      </c>
      <c r="G25" s="37">
        <v>68.349999999999994</v>
      </c>
      <c r="H25" s="37">
        <f>H26+H27</f>
        <v>1706.125</v>
      </c>
      <c r="I25" s="28">
        <f t="shared" ref="I25:AE25" si="2">I26+I27</f>
        <v>179</v>
      </c>
      <c r="J25" s="37">
        <f t="shared" si="2"/>
        <v>533.79999999999995</v>
      </c>
      <c r="K25" s="28">
        <f t="shared" si="2"/>
        <v>1050.94</v>
      </c>
      <c r="L25" s="37">
        <f t="shared" si="2"/>
        <v>509</v>
      </c>
      <c r="M25" s="37">
        <f t="shared" si="2"/>
        <v>649.01</v>
      </c>
      <c r="N25" s="37">
        <f t="shared" si="2"/>
        <v>713.97500000000002</v>
      </c>
      <c r="O25" s="28">
        <f t="shared" si="2"/>
        <v>0</v>
      </c>
      <c r="P25" s="37">
        <f t="shared" si="2"/>
        <v>54.4</v>
      </c>
      <c r="Q25" s="28">
        <f t="shared" si="2"/>
        <v>0</v>
      </c>
      <c r="R25" s="37">
        <f t="shared" si="2"/>
        <v>0</v>
      </c>
      <c r="S25" s="28">
        <f t="shared" si="2"/>
        <v>0</v>
      </c>
      <c r="T25" s="37">
        <f t="shared" si="2"/>
        <v>29</v>
      </c>
      <c r="U25" s="28">
        <f t="shared" si="2"/>
        <v>0</v>
      </c>
      <c r="V25" s="37">
        <f t="shared" si="2"/>
        <v>0</v>
      </c>
      <c r="W25" s="28">
        <f t="shared" si="2"/>
        <v>0</v>
      </c>
      <c r="X25" s="37">
        <f t="shared" si="2"/>
        <v>76</v>
      </c>
      <c r="Y25" s="28">
        <f t="shared" si="2"/>
        <v>0</v>
      </c>
      <c r="Z25" s="37">
        <f t="shared" si="2"/>
        <v>23.6</v>
      </c>
      <c r="AA25" s="28">
        <f t="shared" si="2"/>
        <v>0</v>
      </c>
      <c r="AB25" s="37">
        <f t="shared" si="2"/>
        <v>23.263000000000002</v>
      </c>
      <c r="AC25" s="28">
        <f t="shared" si="2"/>
        <v>0</v>
      </c>
      <c r="AD25" s="37">
        <f t="shared" si="2"/>
        <v>0.04</v>
      </c>
      <c r="AE25" s="28">
        <f t="shared" si="2"/>
        <v>0</v>
      </c>
      <c r="AF25" s="145"/>
    </row>
    <row r="26" spans="1:32" s="16" customFormat="1" ht="18.75" x14ac:dyDescent="0.3">
      <c r="A26" s="2" t="s">
        <v>24</v>
      </c>
      <c r="B26" s="26">
        <v>0</v>
      </c>
      <c r="C26" s="31">
        <v>0</v>
      </c>
      <c r="D26" s="31">
        <v>0</v>
      </c>
      <c r="E26" s="31">
        <f>K26+M26+O26+Q26+S26+U26+W26+Y26+AA26+AC26+AE26</f>
        <v>0</v>
      </c>
      <c r="F26" s="31">
        <v>0</v>
      </c>
      <c r="G26" s="39">
        <v>0</v>
      </c>
      <c r="H26" s="39">
        <v>0</v>
      </c>
      <c r="I26" s="31">
        <v>0</v>
      </c>
      <c r="J26" s="39">
        <v>0</v>
      </c>
      <c r="K26" s="31">
        <v>0</v>
      </c>
      <c r="L26" s="39">
        <v>0</v>
      </c>
      <c r="M26" s="39">
        <v>0</v>
      </c>
      <c r="N26" s="38"/>
      <c r="O26" s="32"/>
      <c r="P26" s="38"/>
      <c r="Q26" s="32"/>
      <c r="R26" s="38"/>
      <c r="S26" s="32"/>
      <c r="T26" s="38"/>
      <c r="U26" s="32"/>
      <c r="V26" s="38"/>
      <c r="W26" s="32"/>
      <c r="X26" s="38"/>
      <c r="Y26" s="32"/>
      <c r="Z26" s="38"/>
      <c r="AA26" s="32"/>
      <c r="AB26" s="38"/>
      <c r="AC26" s="32"/>
      <c r="AD26" s="38"/>
      <c r="AE26" s="32"/>
      <c r="AF26" s="145"/>
    </row>
    <row r="27" spans="1:32" s="16" customFormat="1" ht="18.75" x14ac:dyDescent="0.3">
      <c r="A27" s="2" t="s">
        <v>25</v>
      </c>
      <c r="B27" s="50">
        <f>H27+J27+L27+N27+P27+T27+X27+Z27+AB27+AD27</f>
        <v>3669.203</v>
      </c>
      <c r="C27" s="31">
        <f>H27+J27+L27</f>
        <v>2748.9250000000002</v>
      </c>
      <c r="D27" s="31">
        <v>2748.93</v>
      </c>
      <c r="E27" s="31">
        <v>1878.95</v>
      </c>
      <c r="F27" s="31">
        <v>51.21</v>
      </c>
      <c r="G27" s="51">
        <v>68.349999999999994</v>
      </c>
      <c r="H27" s="39">
        <v>1706.125</v>
      </c>
      <c r="I27" s="31">
        <v>179</v>
      </c>
      <c r="J27" s="39">
        <v>533.79999999999995</v>
      </c>
      <c r="K27" s="31">
        <v>1050.94</v>
      </c>
      <c r="L27" s="39">
        <v>509</v>
      </c>
      <c r="M27" s="39">
        <v>649.01</v>
      </c>
      <c r="N27" s="39">
        <v>713.97500000000002</v>
      </c>
      <c r="O27" s="31"/>
      <c r="P27" s="39">
        <v>54.4</v>
      </c>
      <c r="Q27" s="31"/>
      <c r="R27" s="39"/>
      <c r="S27" s="31"/>
      <c r="T27" s="39">
        <v>29</v>
      </c>
      <c r="U27" s="31"/>
      <c r="V27" s="39"/>
      <c r="W27" s="31"/>
      <c r="X27" s="39">
        <v>76</v>
      </c>
      <c r="Y27" s="31"/>
      <c r="Z27" s="39">
        <v>23.6</v>
      </c>
      <c r="AA27" s="31"/>
      <c r="AB27" s="39">
        <v>23.263000000000002</v>
      </c>
      <c r="AC27" s="31"/>
      <c r="AD27" s="39">
        <v>0.04</v>
      </c>
      <c r="AE27" s="32"/>
      <c r="AF27" s="146"/>
    </row>
    <row r="28" spans="1:32" s="16" customFormat="1" ht="18.75" x14ac:dyDescent="0.3">
      <c r="A28" s="2" t="s">
        <v>26</v>
      </c>
      <c r="B28" s="34"/>
      <c r="C28" s="31"/>
      <c r="D28" s="31"/>
      <c r="E28" s="32"/>
      <c r="F28" s="32"/>
      <c r="G28" s="32"/>
      <c r="H28" s="38"/>
      <c r="I28" s="32"/>
      <c r="J28" s="38"/>
      <c r="K28" s="32"/>
      <c r="L28" s="38"/>
      <c r="M28" s="38"/>
      <c r="N28" s="38"/>
      <c r="O28" s="32"/>
      <c r="P28" s="38"/>
      <c r="Q28" s="32"/>
      <c r="R28" s="38"/>
      <c r="S28" s="32"/>
      <c r="T28" s="38"/>
      <c r="U28" s="32"/>
      <c r="V28" s="38"/>
      <c r="W28" s="32"/>
      <c r="X28" s="38"/>
      <c r="Y28" s="32"/>
      <c r="Z28" s="38"/>
      <c r="AA28" s="32"/>
      <c r="AB28" s="38"/>
      <c r="AC28" s="32"/>
      <c r="AD28" s="38"/>
      <c r="AE28" s="32"/>
      <c r="AF28" s="33"/>
    </row>
    <row r="29" spans="1:32" s="16" customFormat="1" ht="18.75" x14ac:dyDescent="0.3">
      <c r="A29" s="2" t="s">
        <v>27</v>
      </c>
      <c r="B29" s="34"/>
      <c r="C29" s="31"/>
      <c r="D29" s="31"/>
      <c r="E29" s="32"/>
      <c r="F29" s="32"/>
      <c r="G29" s="32"/>
      <c r="H29" s="38"/>
      <c r="I29" s="32"/>
      <c r="J29" s="38"/>
      <c r="K29" s="32"/>
      <c r="L29" s="38"/>
      <c r="M29" s="38"/>
      <c r="N29" s="38"/>
      <c r="O29" s="32"/>
      <c r="P29" s="38"/>
      <c r="Q29" s="32"/>
      <c r="R29" s="38"/>
      <c r="S29" s="32"/>
      <c r="T29" s="38"/>
      <c r="U29" s="32"/>
      <c r="V29" s="38"/>
      <c r="W29" s="32"/>
      <c r="X29" s="38"/>
      <c r="Y29" s="32"/>
      <c r="Z29" s="38"/>
      <c r="AA29" s="32"/>
      <c r="AB29" s="38"/>
      <c r="AC29" s="32"/>
      <c r="AD29" s="38"/>
      <c r="AE29" s="32"/>
      <c r="AF29" s="33"/>
    </row>
    <row r="30" spans="1:32" s="16" customFormat="1" ht="75" customHeight="1" x14ac:dyDescent="0.3">
      <c r="A30" s="24" t="s">
        <v>39</v>
      </c>
      <c r="B30" s="28"/>
      <c r="C30" s="28"/>
      <c r="D30" s="28"/>
      <c r="E30" s="32"/>
      <c r="F30" s="28"/>
      <c r="G30" s="28"/>
      <c r="H30" s="38"/>
      <c r="I30" s="28"/>
      <c r="J30" s="37"/>
      <c r="K30" s="28"/>
      <c r="L30" s="37"/>
      <c r="M30" s="37"/>
      <c r="N30" s="37"/>
      <c r="O30" s="28"/>
      <c r="P30" s="37"/>
      <c r="Q30" s="28"/>
      <c r="R30" s="37"/>
      <c r="S30" s="28"/>
      <c r="T30" s="37"/>
      <c r="U30" s="28"/>
      <c r="V30" s="37"/>
      <c r="W30" s="28"/>
      <c r="X30" s="37"/>
      <c r="Y30" s="28"/>
      <c r="Z30" s="37"/>
      <c r="AA30" s="28"/>
      <c r="AB30" s="37"/>
      <c r="AC30" s="28"/>
      <c r="AD30" s="37"/>
      <c r="AE30" s="28"/>
      <c r="AF30" s="29"/>
    </row>
    <row r="31" spans="1:32" s="16" customFormat="1" ht="133.9" customHeight="1" x14ac:dyDescent="0.3">
      <c r="A31" s="25" t="s">
        <v>40</v>
      </c>
      <c r="B31" s="30"/>
      <c r="C31" s="31"/>
      <c r="D31" s="31"/>
      <c r="E31" s="32"/>
      <c r="F31" s="32"/>
      <c r="G31" s="32"/>
      <c r="H31" s="38"/>
      <c r="I31" s="32"/>
      <c r="J31" s="38"/>
      <c r="K31" s="32"/>
      <c r="L31" s="38"/>
      <c r="M31" s="38"/>
      <c r="N31" s="38"/>
      <c r="O31" s="32"/>
      <c r="P31" s="38"/>
      <c r="Q31" s="32"/>
      <c r="R31" s="38"/>
      <c r="S31" s="32"/>
      <c r="T31" s="38"/>
      <c r="U31" s="32"/>
      <c r="V31" s="38"/>
      <c r="W31" s="32"/>
      <c r="X31" s="38"/>
      <c r="Y31" s="32"/>
      <c r="Z31" s="38"/>
      <c r="AA31" s="32"/>
      <c r="AB31" s="38"/>
      <c r="AC31" s="32"/>
      <c r="AD31" s="38"/>
      <c r="AE31" s="32"/>
      <c r="AF31" s="33"/>
    </row>
    <row r="32" spans="1:32" s="16" customFormat="1" ht="115.15" customHeight="1" x14ac:dyDescent="0.3">
      <c r="A32" s="23" t="s">
        <v>41</v>
      </c>
      <c r="B32" s="34"/>
      <c r="C32" s="32"/>
      <c r="D32" s="32"/>
      <c r="E32" s="32"/>
      <c r="F32" s="32"/>
      <c r="G32" s="32"/>
      <c r="H32" s="38"/>
      <c r="I32" s="32"/>
      <c r="J32" s="38"/>
      <c r="K32" s="32"/>
      <c r="L32" s="38"/>
      <c r="M32" s="38"/>
      <c r="N32" s="38"/>
      <c r="O32" s="32"/>
      <c r="P32" s="38"/>
      <c r="Q32" s="32"/>
      <c r="R32" s="38"/>
      <c r="S32" s="32"/>
      <c r="T32" s="38"/>
      <c r="U32" s="32"/>
      <c r="V32" s="38"/>
      <c r="W32" s="32"/>
      <c r="X32" s="38"/>
      <c r="Y32" s="32"/>
      <c r="Z32" s="38"/>
      <c r="AA32" s="32"/>
      <c r="AB32" s="38"/>
      <c r="AC32" s="32"/>
      <c r="AD32" s="38"/>
      <c r="AE32" s="32"/>
      <c r="AF32" s="148"/>
    </row>
    <row r="33" spans="1:44" s="16" customFormat="1" ht="18.75" x14ac:dyDescent="0.3">
      <c r="A33" s="3" t="s">
        <v>30</v>
      </c>
      <c r="B33" s="27">
        <f>B35</f>
        <v>7579.0000000000009</v>
      </c>
      <c r="C33" s="32">
        <v>2605.31</v>
      </c>
      <c r="D33" s="32">
        <v>2605.31</v>
      </c>
      <c r="E33" s="32">
        <v>2557.0500000000002</v>
      </c>
      <c r="F33" s="32">
        <v>34</v>
      </c>
      <c r="G33" s="32">
        <v>98</v>
      </c>
      <c r="H33" s="38">
        <f>H35</f>
        <v>1733.38</v>
      </c>
      <c r="I33" s="32">
        <f t="shared" ref="I33:AE33" si="3">I34+I35</f>
        <v>1346</v>
      </c>
      <c r="J33" s="38">
        <v>557.97</v>
      </c>
      <c r="K33" s="32">
        <v>903.05</v>
      </c>
      <c r="L33" s="38">
        <f>L34+L35</f>
        <v>313.95999999999998</v>
      </c>
      <c r="M33" s="38">
        <f t="shared" si="3"/>
        <v>308</v>
      </c>
      <c r="N33" s="38">
        <f t="shared" si="3"/>
        <v>504.14</v>
      </c>
      <c r="O33" s="32">
        <f t="shared" si="3"/>
        <v>0</v>
      </c>
      <c r="P33" s="38">
        <f t="shared" si="3"/>
        <v>652.63</v>
      </c>
      <c r="Q33" s="32">
        <f t="shared" si="3"/>
        <v>0</v>
      </c>
      <c r="R33" s="38">
        <f t="shared" si="3"/>
        <v>723.19</v>
      </c>
      <c r="S33" s="32">
        <f t="shared" si="3"/>
        <v>0</v>
      </c>
      <c r="T33" s="38">
        <f t="shared" si="3"/>
        <v>649.80999999999995</v>
      </c>
      <c r="U33" s="32">
        <f t="shared" si="3"/>
        <v>0</v>
      </c>
      <c r="V33" s="38">
        <f t="shared" si="3"/>
        <v>425.14</v>
      </c>
      <c r="W33" s="32">
        <f t="shared" si="3"/>
        <v>0</v>
      </c>
      <c r="X33" s="38">
        <f t="shared" si="3"/>
        <v>502.13</v>
      </c>
      <c r="Y33" s="32">
        <f t="shared" si="3"/>
        <v>0</v>
      </c>
      <c r="Z33" s="38">
        <f t="shared" si="3"/>
        <v>585.94000000000005</v>
      </c>
      <c r="AA33" s="32">
        <f t="shared" si="3"/>
        <v>0</v>
      </c>
      <c r="AB33" s="38">
        <f t="shared" si="3"/>
        <v>263.31</v>
      </c>
      <c r="AC33" s="32">
        <f t="shared" si="3"/>
        <v>0</v>
      </c>
      <c r="AD33" s="38">
        <f t="shared" si="3"/>
        <v>667.4</v>
      </c>
      <c r="AE33" s="32">
        <f t="shared" si="3"/>
        <v>0</v>
      </c>
      <c r="AF33" s="149"/>
    </row>
    <row r="34" spans="1:44" s="16" customFormat="1" ht="18.75" x14ac:dyDescent="0.3">
      <c r="A34" s="2" t="s">
        <v>24</v>
      </c>
      <c r="B34" s="26">
        <v>0</v>
      </c>
      <c r="C34" s="31">
        <v>0</v>
      </c>
      <c r="D34" s="31">
        <v>0</v>
      </c>
      <c r="E34" s="31">
        <f>K34+M34+O34+Q34+S34+U34+W34+Y34+AA34+AC34+AE34</f>
        <v>0</v>
      </c>
      <c r="F34" s="31">
        <v>0</v>
      </c>
      <c r="G34" s="31">
        <v>0</v>
      </c>
      <c r="H34" s="39">
        <v>0</v>
      </c>
      <c r="I34" s="31">
        <v>0</v>
      </c>
      <c r="J34" s="39">
        <v>0</v>
      </c>
      <c r="K34" s="31">
        <v>0</v>
      </c>
      <c r="L34" s="39">
        <v>0</v>
      </c>
      <c r="M34" s="39">
        <v>0</v>
      </c>
      <c r="N34" s="39">
        <v>0</v>
      </c>
      <c r="O34" s="32"/>
      <c r="P34" s="38"/>
      <c r="Q34" s="32"/>
      <c r="R34" s="38"/>
      <c r="S34" s="32"/>
      <c r="T34" s="38"/>
      <c r="U34" s="32"/>
      <c r="V34" s="38"/>
      <c r="W34" s="32"/>
      <c r="X34" s="38"/>
      <c r="Y34" s="32"/>
      <c r="Z34" s="38"/>
      <c r="AA34" s="32"/>
      <c r="AB34" s="38"/>
      <c r="AC34" s="32"/>
      <c r="AD34" s="38"/>
      <c r="AE34" s="32"/>
      <c r="AF34" s="149"/>
    </row>
    <row r="35" spans="1:44" s="16" customFormat="1" ht="18.75" x14ac:dyDescent="0.3">
      <c r="A35" s="2" t="s">
        <v>25</v>
      </c>
      <c r="B35" s="26">
        <f>H35+J35+L35+N35+P35+R35+T35+V35+X35+Z35+AB35+AD35</f>
        <v>7579.0000000000009</v>
      </c>
      <c r="C35" s="31">
        <f>H35+J35+L35</f>
        <v>2605.3100000000004</v>
      </c>
      <c r="D35" s="31">
        <v>2605.31</v>
      </c>
      <c r="E35" s="31">
        <f>I35+K35+M35</f>
        <v>2557.0500000000002</v>
      </c>
      <c r="F35" s="31">
        <v>34</v>
      </c>
      <c r="G35" s="31">
        <v>98</v>
      </c>
      <c r="H35" s="39">
        <v>1733.38</v>
      </c>
      <c r="I35" s="31">
        <v>1346</v>
      </c>
      <c r="J35" s="39">
        <v>557.97</v>
      </c>
      <c r="K35" s="31">
        <v>903.05</v>
      </c>
      <c r="L35" s="39">
        <v>313.95999999999998</v>
      </c>
      <c r="M35" s="39">
        <v>308</v>
      </c>
      <c r="N35" s="39">
        <v>504.14</v>
      </c>
      <c r="O35" s="31"/>
      <c r="P35" s="39">
        <v>652.63</v>
      </c>
      <c r="Q35" s="31"/>
      <c r="R35" s="39">
        <v>723.19</v>
      </c>
      <c r="S35" s="31"/>
      <c r="T35" s="39">
        <v>649.80999999999995</v>
      </c>
      <c r="U35" s="31"/>
      <c r="V35" s="39">
        <v>425.14</v>
      </c>
      <c r="W35" s="31"/>
      <c r="X35" s="39">
        <v>502.13</v>
      </c>
      <c r="Y35" s="31"/>
      <c r="Z35" s="39">
        <v>585.94000000000005</v>
      </c>
      <c r="AA35" s="31"/>
      <c r="AB35" s="39">
        <v>263.31</v>
      </c>
      <c r="AC35" s="31"/>
      <c r="AD35" s="39">
        <v>667.4</v>
      </c>
      <c r="AE35" s="32"/>
      <c r="AF35" s="150"/>
    </row>
    <row r="36" spans="1:44" s="16" customFormat="1" ht="18.75" x14ac:dyDescent="0.3">
      <c r="A36" s="2" t="s">
        <v>26</v>
      </c>
      <c r="B36" s="34"/>
      <c r="C36" s="31"/>
      <c r="D36" s="31"/>
      <c r="E36" s="32"/>
      <c r="F36" s="32"/>
      <c r="G36" s="32"/>
      <c r="H36" s="38"/>
      <c r="I36" s="32"/>
      <c r="J36" s="38"/>
      <c r="K36" s="32"/>
      <c r="L36" s="38"/>
      <c r="M36" s="38"/>
      <c r="N36" s="38"/>
      <c r="O36" s="32"/>
      <c r="P36" s="38"/>
      <c r="Q36" s="32"/>
      <c r="R36" s="38"/>
      <c r="S36" s="32"/>
      <c r="T36" s="38"/>
      <c r="U36" s="32"/>
      <c r="V36" s="38"/>
      <c r="W36" s="32"/>
      <c r="X36" s="38"/>
      <c r="Y36" s="32"/>
      <c r="Z36" s="38"/>
      <c r="AA36" s="32"/>
      <c r="AB36" s="38"/>
      <c r="AC36" s="32"/>
      <c r="AD36" s="38"/>
      <c r="AE36" s="32"/>
      <c r="AF36" s="33"/>
    </row>
    <row r="37" spans="1:44" s="16" customFormat="1" ht="18.75" x14ac:dyDescent="0.3">
      <c r="A37" s="2" t="s">
        <v>27</v>
      </c>
      <c r="B37" s="34"/>
      <c r="C37" s="31"/>
      <c r="D37" s="31"/>
      <c r="E37" s="32"/>
      <c r="F37" s="32"/>
      <c r="G37" s="32"/>
      <c r="H37" s="38"/>
      <c r="I37" s="32"/>
      <c r="J37" s="38"/>
      <c r="K37" s="32"/>
      <c r="L37" s="38"/>
      <c r="M37" s="38"/>
      <c r="N37" s="38"/>
      <c r="O37" s="32"/>
      <c r="P37" s="38"/>
      <c r="Q37" s="32"/>
      <c r="R37" s="38"/>
      <c r="S37" s="32"/>
      <c r="T37" s="38"/>
      <c r="U37" s="32"/>
      <c r="V37" s="38"/>
      <c r="W37" s="32"/>
      <c r="X37" s="38"/>
      <c r="Y37" s="32"/>
      <c r="Z37" s="38"/>
      <c r="AA37" s="32"/>
      <c r="AB37" s="38"/>
      <c r="AC37" s="32"/>
      <c r="AD37" s="38"/>
      <c r="AE37" s="32"/>
      <c r="AF37" s="33"/>
    </row>
    <row r="38" spans="1:44" s="44" customFormat="1" ht="18.75" x14ac:dyDescent="0.3">
      <c r="A38" s="3" t="s">
        <v>31</v>
      </c>
      <c r="B38" s="27">
        <f>B39+B40</f>
        <v>195224.51100000003</v>
      </c>
      <c r="C38" s="32">
        <f>C40+C39</f>
        <v>44059.542999999998</v>
      </c>
      <c r="D38" s="32">
        <f t="shared" ref="D38:AE38" si="4">D40+D39</f>
        <v>44059.539999999994</v>
      </c>
      <c r="E38" s="32">
        <f t="shared" si="4"/>
        <v>39106.46</v>
      </c>
      <c r="F38" s="32">
        <v>20.03</v>
      </c>
      <c r="G38" s="32">
        <v>89</v>
      </c>
      <c r="H38" s="32">
        <f t="shared" si="4"/>
        <v>10722.093000000001</v>
      </c>
      <c r="I38" s="32">
        <f t="shared" si="4"/>
        <v>6910.6</v>
      </c>
      <c r="J38" s="32">
        <f t="shared" si="4"/>
        <v>17076.859</v>
      </c>
      <c r="K38" s="32">
        <f t="shared" si="4"/>
        <v>17920.419999999998</v>
      </c>
      <c r="L38" s="32">
        <f t="shared" si="4"/>
        <v>16260.59</v>
      </c>
      <c r="M38" s="38">
        <f t="shared" si="4"/>
        <v>14275.44</v>
      </c>
      <c r="N38" s="32">
        <f t="shared" si="4"/>
        <v>15655.892999999998</v>
      </c>
      <c r="O38" s="32">
        <f t="shared" si="4"/>
        <v>0</v>
      </c>
      <c r="P38" s="32">
        <f t="shared" si="4"/>
        <v>21875.299000000003</v>
      </c>
      <c r="Q38" s="32">
        <f t="shared" si="4"/>
        <v>0</v>
      </c>
      <c r="R38" s="32">
        <f t="shared" si="4"/>
        <v>18091.249</v>
      </c>
      <c r="S38" s="32">
        <f t="shared" si="4"/>
        <v>0</v>
      </c>
      <c r="T38" s="32">
        <f t="shared" si="4"/>
        <v>16480.941999999999</v>
      </c>
      <c r="U38" s="32">
        <f t="shared" si="4"/>
        <v>0</v>
      </c>
      <c r="V38" s="32">
        <f t="shared" si="4"/>
        <v>9261.8220000000001</v>
      </c>
      <c r="W38" s="32">
        <f t="shared" si="4"/>
        <v>0</v>
      </c>
      <c r="X38" s="32">
        <f t="shared" si="4"/>
        <v>14210.884</v>
      </c>
      <c r="Y38" s="32">
        <f t="shared" si="4"/>
        <v>0</v>
      </c>
      <c r="Z38" s="32">
        <f t="shared" si="4"/>
        <v>16429.324000000001</v>
      </c>
      <c r="AA38" s="32">
        <f t="shared" si="4"/>
        <v>0</v>
      </c>
      <c r="AB38" s="32">
        <f t="shared" si="4"/>
        <v>13348.76</v>
      </c>
      <c r="AC38" s="32">
        <f t="shared" si="4"/>
        <v>0</v>
      </c>
      <c r="AD38" s="32">
        <f t="shared" si="4"/>
        <v>25810.796000000002</v>
      </c>
      <c r="AE38" s="32">
        <f t="shared" si="4"/>
        <v>0</v>
      </c>
      <c r="AF38" s="33"/>
    </row>
    <row r="39" spans="1:44" s="16" customFormat="1" ht="18.75" x14ac:dyDescent="0.3">
      <c r="A39" s="2" t="s">
        <v>24</v>
      </c>
      <c r="B39" s="26">
        <f>B26+B18+B12+B34</f>
        <v>0</v>
      </c>
      <c r="C39" s="31">
        <v>0</v>
      </c>
      <c r="D39" s="31">
        <v>0</v>
      </c>
      <c r="E39" s="31">
        <f>K39+M39+O39+Q39+S39+U39+W39+Y39+AA39+AC39+AE39</f>
        <v>0</v>
      </c>
      <c r="F39" s="31">
        <v>0</v>
      </c>
      <c r="G39" s="31">
        <v>0</v>
      </c>
      <c r="H39" s="39">
        <v>0</v>
      </c>
      <c r="I39" s="31">
        <v>0</v>
      </c>
      <c r="J39" s="39">
        <v>0</v>
      </c>
      <c r="K39" s="31">
        <v>0</v>
      </c>
      <c r="L39" s="39">
        <v>0</v>
      </c>
      <c r="M39" s="39">
        <v>0</v>
      </c>
      <c r="N39" s="39">
        <v>0</v>
      </c>
      <c r="O39" s="31"/>
      <c r="P39" s="39">
        <v>0</v>
      </c>
      <c r="Q39" s="31"/>
      <c r="R39" s="39">
        <v>0</v>
      </c>
      <c r="S39" s="31"/>
      <c r="T39" s="39">
        <v>0</v>
      </c>
      <c r="U39" s="31"/>
      <c r="V39" s="39">
        <v>0</v>
      </c>
      <c r="W39" s="31"/>
      <c r="X39" s="39">
        <v>0</v>
      </c>
      <c r="Y39" s="31"/>
      <c r="Z39" s="39">
        <v>0</v>
      </c>
      <c r="AA39" s="31"/>
      <c r="AB39" s="39">
        <v>0</v>
      </c>
      <c r="AC39" s="31"/>
      <c r="AD39" s="39">
        <v>0</v>
      </c>
      <c r="AE39" s="31"/>
      <c r="AF39" s="36"/>
    </row>
    <row r="40" spans="1:44" s="16" customFormat="1" ht="18.75" x14ac:dyDescent="0.3">
      <c r="A40" s="2" t="s">
        <v>25</v>
      </c>
      <c r="B40" s="26">
        <f>B13+B19+B27+B35</f>
        <v>195224.51100000003</v>
      </c>
      <c r="C40" s="31">
        <f t="shared" ref="C40:AE40" si="5">C13+C19+C27+C35</f>
        <v>44059.542999999998</v>
      </c>
      <c r="D40" s="31">
        <f t="shared" si="5"/>
        <v>44059.539999999994</v>
      </c>
      <c r="E40" s="31">
        <f>I40+K40+M40</f>
        <v>39106.46</v>
      </c>
      <c r="F40" s="31">
        <v>20.03</v>
      </c>
      <c r="G40" s="31">
        <v>89</v>
      </c>
      <c r="H40" s="39">
        <f t="shared" si="5"/>
        <v>10722.093000000001</v>
      </c>
      <c r="I40" s="31">
        <f t="shared" si="5"/>
        <v>6910.6</v>
      </c>
      <c r="J40" s="39">
        <f t="shared" si="5"/>
        <v>17076.859</v>
      </c>
      <c r="K40" s="31">
        <f t="shared" si="5"/>
        <v>17920.419999999998</v>
      </c>
      <c r="L40" s="39">
        <f t="shared" si="5"/>
        <v>16260.59</v>
      </c>
      <c r="M40" s="39">
        <f t="shared" si="5"/>
        <v>14275.44</v>
      </c>
      <c r="N40" s="39">
        <f t="shared" si="5"/>
        <v>15655.892999999998</v>
      </c>
      <c r="O40" s="31">
        <f t="shared" si="5"/>
        <v>0</v>
      </c>
      <c r="P40" s="39">
        <f t="shared" si="5"/>
        <v>21875.299000000003</v>
      </c>
      <c r="Q40" s="31">
        <f t="shared" si="5"/>
        <v>0</v>
      </c>
      <c r="R40" s="39">
        <f t="shared" si="5"/>
        <v>18091.249</v>
      </c>
      <c r="S40" s="31">
        <f t="shared" si="5"/>
        <v>0</v>
      </c>
      <c r="T40" s="39">
        <f t="shared" si="5"/>
        <v>16480.941999999999</v>
      </c>
      <c r="U40" s="31">
        <f t="shared" si="5"/>
        <v>0</v>
      </c>
      <c r="V40" s="39">
        <f t="shared" si="5"/>
        <v>9261.8220000000001</v>
      </c>
      <c r="W40" s="31">
        <f t="shared" si="5"/>
        <v>0</v>
      </c>
      <c r="X40" s="39">
        <f t="shared" si="5"/>
        <v>14210.884</v>
      </c>
      <c r="Y40" s="31">
        <f t="shared" si="5"/>
        <v>0</v>
      </c>
      <c r="Z40" s="39">
        <f t="shared" si="5"/>
        <v>16429.324000000001</v>
      </c>
      <c r="AA40" s="31">
        <f t="shared" si="5"/>
        <v>0</v>
      </c>
      <c r="AB40" s="39">
        <f t="shared" si="5"/>
        <v>13348.76</v>
      </c>
      <c r="AC40" s="31">
        <f t="shared" si="5"/>
        <v>0</v>
      </c>
      <c r="AD40" s="39">
        <f t="shared" si="5"/>
        <v>25810.796000000002</v>
      </c>
      <c r="AE40" s="31">
        <f t="shared" si="5"/>
        <v>0</v>
      </c>
      <c r="AF40" s="36"/>
    </row>
    <row r="41" spans="1:44" s="16" customFormat="1" ht="18.75" x14ac:dyDescent="0.3">
      <c r="A41" s="2" t="s">
        <v>26</v>
      </c>
      <c r="B41" s="34"/>
      <c r="C41" s="31"/>
      <c r="D41" s="31"/>
      <c r="E41" s="32">
        <f>K41+M41+O41+Q41+S41+U41+W41+Y41+AA41+AC41+AE41</f>
        <v>0</v>
      </c>
      <c r="F41" s="32"/>
      <c r="G41" s="32"/>
      <c r="H41" s="38"/>
      <c r="I41" s="32"/>
      <c r="J41" s="38"/>
      <c r="K41" s="32"/>
      <c r="L41" s="38"/>
      <c r="M41" s="38"/>
      <c r="N41" s="38"/>
      <c r="O41" s="32"/>
      <c r="P41" s="38"/>
      <c r="Q41" s="32"/>
      <c r="R41" s="38"/>
      <c r="S41" s="32"/>
      <c r="T41" s="38"/>
      <c r="U41" s="32"/>
      <c r="V41" s="38"/>
      <c r="W41" s="32"/>
      <c r="X41" s="38"/>
      <c r="Y41" s="32"/>
      <c r="Z41" s="38"/>
      <c r="AA41" s="32"/>
      <c r="AB41" s="38"/>
      <c r="AC41" s="32"/>
      <c r="AD41" s="38"/>
      <c r="AE41" s="32"/>
      <c r="AF41" s="33"/>
    </row>
    <row r="42" spans="1:44" s="16" customFormat="1" ht="18.75" x14ac:dyDescent="0.3">
      <c r="A42" s="2" t="s">
        <v>27</v>
      </c>
      <c r="B42" s="34"/>
      <c r="C42" s="31"/>
      <c r="D42" s="31"/>
      <c r="E42" s="32">
        <f>K42+M42+O42+Q42+S42+U42+W42+Y42+AA42+AC42+AE42</f>
        <v>0</v>
      </c>
      <c r="F42" s="32"/>
      <c r="G42" s="32"/>
      <c r="H42" s="38"/>
      <c r="I42" s="32"/>
      <c r="J42" s="38"/>
      <c r="K42" s="32"/>
      <c r="L42" s="38"/>
      <c r="M42" s="38"/>
      <c r="N42" s="38"/>
      <c r="O42" s="32"/>
      <c r="P42" s="38"/>
      <c r="Q42" s="32"/>
      <c r="R42" s="38"/>
      <c r="S42" s="32"/>
      <c r="T42" s="38"/>
      <c r="U42" s="32"/>
      <c r="V42" s="38"/>
      <c r="W42" s="32"/>
      <c r="X42" s="38"/>
      <c r="Y42" s="32"/>
      <c r="Z42" s="38"/>
      <c r="AA42" s="32"/>
      <c r="AB42" s="38"/>
      <c r="AC42" s="32"/>
      <c r="AD42" s="38"/>
      <c r="AE42" s="32"/>
      <c r="AF42" s="33"/>
    </row>
    <row r="43" spans="1:44" ht="35.25" customHeight="1" x14ac:dyDescent="0.2">
      <c r="B43" s="17"/>
    </row>
    <row r="44" spans="1:44" s="57" customFormat="1" ht="35.25" customHeight="1" x14ac:dyDescent="0.2">
      <c r="A44" s="52"/>
      <c r="B44" s="143" t="s">
        <v>42</v>
      </c>
      <c r="C44" s="143"/>
      <c r="D44" s="143"/>
      <c r="E44" s="143"/>
      <c r="F44" s="143"/>
      <c r="G44" s="143"/>
      <c r="H44" s="142" t="s">
        <v>53</v>
      </c>
      <c r="I44" s="142"/>
      <c r="J44" s="142"/>
      <c r="K44" s="55"/>
      <c r="L44" s="55"/>
      <c r="M44" s="55"/>
      <c r="N44" s="55"/>
      <c r="O44" s="55"/>
      <c r="P44" s="55"/>
      <c r="Q44" s="56"/>
      <c r="R44" s="55"/>
      <c r="S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2"/>
    </row>
    <row r="45" spans="1:44" s="57" customFormat="1" ht="25.5" customHeight="1" x14ac:dyDescent="0.2">
      <c r="A45" s="52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6"/>
      <c r="R45" s="55"/>
      <c r="S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2"/>
    </row>
    <row r="46" spans="1:44" s="57" customFormat="1" ht="65.25" customHeight="1" x14ac:dyDescent="0.2">
      <c r="A46" s="52"/>
      <c r="B46" s="143" t="s">
        <v>43</v>
      </c>
      <c r="C46" s="143"/>
      <c r="D46" s="143"/>
      <c r="E46" s="143"/>
      <c r="F46" s="53"/>
      <c r="G46" s="53"/>
      <c r="H46" s="54"/>
      <c r="I46" s="142" t="s">
        <v>44</v>
      </c>
      <c r="J46" s="142"/>
      <c r="K46" s="55"/>
      <c r="L46" s="55"/>
      <c r="M46" s="55"/>
      <c r="N46" s="55"/>
      <c r="O46" s="55"/>
      <c r="P46" s="55"/>
      <c r="Q46" s="56"/>
      <c r="R46" s="55"/>
      <c r="S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2"/>
    </row>
    <row r="47" spans="1:44" ht="19.5" customHeight="1" x14ac:dyDescent="0.2"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6"/>
      <c r="R47" s="5"/>
      <c r="S47" s="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</row>
    <row r="48" spans="1:44" ht="48.75" customHeight="1" x14ac:dyDescent="0.2">
      <c r="B48" s="138" t="s">
        <v>46</v>
      </c>
      <c r="C48" s="138"/>
      <c r="D48" s="138"/>
      <c r="E48" s="138"/>
      <c r="F48" s="138"/>
      <c r="G48" s="4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</row>
    <row r="49" spans="2:7" ht="19.5" customHeight="1" x14ac:dyDescent="0.2">
      <c r="B49" s="138" t="s">
        <v>47</v>
      </c>
      <c r="C49" s="138"/>
      <c r="D49" s="138"/>
      <c r="E49" s="138"/>
      <c r="F49" s="138"/>
      <c r="G49" s="138"/>
    </row>
  </sheetData>
  <mergeCells count="31">
    <mergeCell ref="A1:R1"/>
    <mergeCell ref="T1:AE1"/>
    <mergeCell ref="A2:A3"/>
    <mergeCell ref="B2:B3"/>
    <mergeCell ref="C2:C3"/>
    <mergeCell ref="J2:K2"/>
    <mergeCell ref="N2:O2"/>
    <mergeCell ref="V2:W2"/>
    <mergeCell ref="X2:Y2"/>
    <mergeCell ref="AF24:AF27"/>
    <mergeCell ref="B44:G44"/>
    <mergeCell ref="AF2:AF3"/>
    <mergeCell ref="AF11:AF13"/>
    <mergeCell ref="AF32:AF35"/>
    <mergeCell ref="AF16:AF19"/>
    <mergeCell ref="B48:F48"/>
    <mergeCell ref="AD2:AE2"/>
    <mergeCell ref="B49:G49"/>
    <mergeCell ref="P2:Q2"/>
    <mergeCell ref="D2:D3"/>
    <mergeCell ref="E2:E3"/>
    <mergeCell ref="F2:G2"/>
    <mergeCell ref="AB2:AC2"/>
    <mergeCell ref="H44:J44"/>
    <mergeCell ref="R2:S2"/>
    <mergeCell ref="T2:U2"/>
    <mergeCell ref="Z2:AA2"/>
    <mergeCell ref="H2:I2"/>
    <mergeCell ref="I46:J46"/>
    <mergeCell ref="B46:E46"/>
    <mergeCell ref="L2:M2"/>
  </mergeCells>
  <pageMargins left="0" right="0" top="0" bottom="0" header="0.31496062992125984" footer="0.31496062992125984"/>
  <pageSetup paperSize="9" scale="2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opLeftCell="A34" workbookViewId="0">
      <selection activeCell="A34" sqref="A1:IV65536"/>
    </sheetView>
  </sheetViews>
  <sheetFormatPr defaultColWidth="8.85546875" defaultRowHeight="47.25" customHeight="1" x14ac:dyDescent="0.2"/>
  <cols>
    <col min="1" max="1" width="30.28515625" style="100" customWidth="1"/>
    <col min="2" max="2" width="10.28515625" style="100" customWidth="1"/>
    <col min="3" max="7" width="8.85546875" style="102" customWidth="1"/>
    <col min="8" max="19" width="8.85546875" style="59" customWidth="1"/>
    <col min="20" max="31" width="8.85546875" style="102" customWidth="1"/>
    <col min="32" max="32" width="16.5703125" style="100" customWidth="1"/>
    <col min="33" max="16384" width="8.85546875" style="59"/>
  </cols>
  <sheetData>
    <row r="1" spans="1:32" ht="47.25" customHeight="1" x14ac:dyDescent="0.25">
      <c r="A1" s="162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58" t="s">
        <v>14</v>
      </c>
      <c r="T1" s="162" t="s">
        <v>32</v>
      </c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58" t="s">
        <v>14</v>
      </c>
    </row>
    <row r="2" spans="1:32" s="61" customFormat="1" ht="47.25" customHeight="1" x14ac:dyDescent="0.2">
      <c r="A2" s="161" t="s">
        <v>5</v>
      </c>
      <c r="B2" s="163" t="s">
        <v>23</v>
      </c>
      <c r="C2" s="163" t="s">
        <v>19</v>
      </c>
      <c r="D2" s="163" t="s">
        <v>49</v>
      </c>
      <c r="E2" s="163" t="s">
        <v>20</v>
      </c>
      <c r="F2" s="160" t="s">
        <v>15</v>
      </c>
      <c r="G2" s="160"/>
      <c r="H2" s="160" t="s">
        <v>0</v>
      </c>
      <c r="I2" s="160"/>
      <c r="J2" s="160" t="s">
        <v>1</v>
      </c>
      <c r="K2" s="160"/>
      <c r="L2" s="160" t="s">
        <v>2</v>
      </c>
      <c r="M2" s="160"/>
      <c r="N2" s="160" t="s">
        <v>3</v>
      </c>
      <c r="O2" s="160"/>
      <c r="P2" s="160" t="s">
        <v>4</v>
      </c>
      <c r="Q2" s="160"/>
      <c r="R2" s="160" t="s">
        <v>6</v>
      </c>
      <c r="S2" s="160"/>
      <c r="T2" s="160" t="s">
        <v>7</v>
      </c>
      <c r="U2" s="160"/>
      <c r="V2" s="160" t="s">
        <v>8</v>
      </c>
      <c r="W2" s="160"/>
      <c r="X2" s="160" t="s">
        <v>9</v>
      </c>
      <c r="Y2" s="160"/>
      <c r="Z2" s="160" t="s">
        <v>10</v>
      </c>
      <c r="AA2" s="160"/>
      <c r="AB2" s="160" t="s">
        <v>11</v>
      </c>
      <c r="AC2" s="160"/>
      <c r="AD2" s="160" t="s">
        <v>12</v>
      </c>
      <c r="AE2" s="160"/>
      <c r="AF2" s="161" t="s">
        <v>21</v>
      </c>
    </row>
    <row r="3" spans="1:32" s="61" customFormat="1" ht="47.25" customHeight="1" x14ac:dyDescent="0.2">
      <c r="A3" s="161"/>
      <c r="B3" s="164"/>
      <c r="C3" s="164"/>
      <c r="D3" s="164"/>
      <c r="E3" s="164"/>
      <c r="F3" s="60" t="s">
        <v>17</v>
      </c>
      <c r="G3" s="60" t="s">
        <v>16</v>
      </c>
      <c r="H3" s="62" t="s">
        <v>13</v>
      </c>
      <c r="I3" s="62" t="s">
        <v>18</v>
      </c>
      <c r="J3" s="62" t="s">
        <v>13</v>
      </c>
      <c r="K3" s="62" t="s">
        <v>18</v>
      </c>
      <c r="L3" s="62" t="s">
        <v>13</v>
      </c>
      <c r="M3" s="62" t="s">
        <v>18</v>
      </c>
      <c r="N3" s="62" t="s">
        <v>13</v>
      </c>
      <c r="O3" s="62" t="s">
        <v>18</v>
      </c>
      <c r="P3" s="62" t="s">
        <v>13</v>
      </c>
      <c r="Q3" s="62" t="s">
        <v>18</v>
      </c>
      <c r="R3" s="62" t="s">
        <v>13</v>
      </c>
      <c r="S3" s="62" t="s">
        <v>18</v>
      </c>
      <c r="T3" s="62" t="s">
        <v>13</v>
      </c>
      <c r="U3" s="62" t="s">
        <v>18</v>
      </c>
      <c r="V3" s="62" t="s">
        <v>13</v>
      </c>
      <c r="W3" s="62" t="s">
        <v>18</v>
      </c>
      <c r="X3" s="62" t="s">
        <v>13</v>
      </c>
      <c r="Y3" s="62" t="s">
        <v>18</v>
      </c>
      <c r="Z3" s="62" t="s">
        <v>13</v>
      </c>
      <c r="AA3" s="62" t="s">
        <v>18</v>
      </c>
      <c r="AB3" s="62" t="s">
        <v>13</v>
      </c>
      <c r="AC3" s="62" t="s">
        <v>18</v>
      </c>
      <c r="AD3" s="62" t="s">
        <v>13</v>
      </c>
      <c r="AE3" s="62" t="s">
        <v>18</v>
      </c>
      <c r="AF3" s="161"/>
    </row>
    <row r="4" spans="1:32" s="64" customFormat="1" ht="47.25" customHeight="1" x14ac:dyDescent="0.2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3">
        <v>13</v>
      </c>
      <c r="O4" s="63">
        <v>14</v>
      </c>
      <c r="P4" s="63">
        <v>15</v>
      </c>
      <c r="Q4" s="63">
        <v>16</v>
      </c>
      <c r="R4" s="63">
        <v>17</v>
      </c>
      <c r="S4" s="63">
        <v>18</v>
      </c>
      <c r="T4" s="63">
        <v>19</v>
      </c>
      <c r="U4" s="63">
        <v>20</v>
      </c>
      <c r="V4" s="63">
        <v>21</v>
      </c>
      <c r="W4" s="63">
        <v>22</v>
      </c>
      <c r="X4" s="63">
        <v>23</v>
      </c>
      <c r="Y4" s="63">
        <v>24</v>
      </c>
      <c r="Z4" s="63">
        <v>25</v>
      </c>
      <c r="AA4" s="63">
        <v>26</v>
      </c>
      <c r="AB4" s="63">
        <v>27</v>
      </c>
      <c r="AC4" s="63">
        <v>28</v>
      </c>
      <c r="AD4" s="63">
        <v>29</v>
      </c>
      <c r="AE4" s="63">
        <v>30</v>
      </c>
      <c r="AF4" s="63">
        <v>31</v>
      </c>
    </row>
    <row r="5" spans="1:32" s="67" customFormat="1" ht="47.2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  <c r="AC5" s="66"/>
      <c r="AD5" s="66"/>
      <c r="AE5" s="66"/>
      <c r="AF5" s="66"/>
    </row>
    <row r="6" spans="1:32" s="67" customFormat="1" ht="47.25" customHeight="1" x14ac:dyDescent="0.2">
      <c r="A6" s="68" t="s">
        <v>33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s="74" customFormat="1" ht="47.25" customHeight="1" x14ac:dyDescent="0.2">
      <c r="A7" s="70" t="s">
        <v>34</v>
      </c>
      <c r="B7" s="71"/>
      <c r="C7" s="71"/>
      <c r="D7" s="71"/>
      <c r="E7" s="71"/>
      <c r="F7" s="71"/>
      <c r="G7" s="71"/>
      <c r="H7" s="72"/>
      <c r="I7" s="71"/>
      <c r="J7" s="72"/>
      <c r="K7" s="71"/>
      <c r="L7" s="72"/>
      <c r="M7" s="72"/>
      <c r="N7" s="72"/>
      <c r="O7" s="71"/>
      <c r="P7" s="72"/>
      <c r="Q7" s="71"/>
      <c r="R7" s="72"/>
      <c r="S7" s="71"/>
      <c r="T7" s="72"/>
      <c r="U7" s="71"/>
      <c r="V7" s="72"/>
      <c r="W7" s="71"/>
      <c r="X7" s="72"/>
      <c r="Y7" s="71"/>
      <c r="Z7" s="72"/>
      <c r="AA7" s="71"/>
      <c r="AB7" s="72"/>
      <c r="AC7" s="71"/>
      <c r="AD7" s="72"/>
      <c r="AE7" s="71"/>
      <c r="AF7" s="73"/>
    </row>
    <row r="8" spans="1:32" s="74" customFormat="1" ht="67.5" customHeight="1" x14ac:dyDescent="0.2">
      <c r="A8" s="75" t="s">
        <v>35</v>
      </c>
      <c r="B8" s="76"/>
      <c r="C8" s="77"/>
      <c r="D8" s="77"/>
      <c r="E8" s="78"/>
      <c r="F8" s="78"/>
      <c r="G8" s="78"/>
      <c r="H8" s="79"/>
      <c r="I8" s="78"/>
      <c r="J8" s="79"/>
      <c r="K8" s="78"/>
      <c r="L8" s="79"/>
      <c r="M8" s="79"/>
      <c r="N8" s="79"/>
      <c r="O8" s="78"/>
      <c r="P8" s="79"/>
      <c r="Q8" s="78"/>
      <c r="R8" s="79"/>
      <c r="S8" s="78"/>
      <c r="T8" s="79"/>
      <c r="U8" s="78"/>
      <c r="V8" s="79"/>
      <c r="W8" s="78"/>
      <c r="X8" s="79"/>
      <c r="Y8" s="78"/>
      <c r="Z8" s="79"/>
      <c r="AA8" s="78"/>
      <c r="AB8" s="79"/>
      <c r="AC8" s="78"/>
      <c r="AD8" s="79"/>
      <c r="AE8" s="78"/>
      <c r="AF8" s="80"/>
    </row>
    <row r="9" spans="1:32" s="74" customFormat="1" ht="47.25" customHeight="1" x14ac:dyDescent="0.2">
      <c r="A9" s="81" t="s">
        <v>22</v>
      </c>
      <c r="B9" s="82"/>
      <c r="C9" s="77"/>
      <c r="D9" s="77"/>
      <c r="E9" s="78"/>
      <c r="F9" s="78"/>
      <c r="G9" s="78"/>
      <c r="H9" s="79"/>
      <c r="I9" s="78"/>
      <c r="J9" s="79"/>
      <c r="K9" s="78"/>
      <c r="L9" s="79"/>
      <c r="M9" s="79"/>
      <c r="N9" s="79"/>
      <c r="O9" s="78"/>
      <c r="P9" s="79"/>
      <c r="Q9" s="78"/>
      <c r="R9" s="79"/>
      <c r="S9" s="78"/>
      <c r="T9" s="79"/>
      <c r="U9" s="78"/>
      <c r="V9" s="79"/>
      <c r="W9" s="78"/>
      <c r="X9" s="79"/>
      <c r="Y9" s="78"/>
      <c r="Z9" s="79"/>
      <c r="AA9" s="78"/>
      <c r="AB9" s="79"/>
      <c r="AC9" s="78"/>
      <c r="AD9" s="79"/>
      <c r="AE9" s="78"/>
      <c r="AF9" s="80"/>
    </row>
    <row r="10" spans="1:32" s="74" customFormat="1" ht="47.25" customHeight="1" x14ac:dyDescent="0.2">
      <c r="A10" s="83" t="s">
        <v>36</v>
      </c>
      <c r="B10" s="82"/>
      <c r="C10" s="77"/>
      <c r="D10" s="77"/>
      <c r="E10" s="78"/>
      <c r="F10" s="78"/>
      <c r="G10" s="78"/>
      <c r="H10" s="79"/>
      <c r="I10" s="78"/>
      <c r="J10" s="79"/>
      <c r="K10" s="78"/>
      <c r="L10" s="79"/>
      <c r="M10" s="79"/>
      <c r="N10" s="79"/>
      <c r="O10" s="78"/>
      <c r="P10" s="79"/>
      <c r="Q10" s="78"/>
      <c r="R10" s="79"/>
      <c r="S10" s="78"/>
      <c r="T10" s="79"/>
      <c r="U10" s="78"/>
      <c r="V10" s="79"/>
      <c r="W10" s="78"/>
      <c r="X10" s="79"/>
      <c r="Y10" s="78"/>
      <c r="Z10" s="79"/>
      <c r="AA10" s="78"/>
      <c r="AB10" s="79"/>
      <c r="AC10" s="78"/>
      <c r="AD10" s="79"/>
      <c r="AE10" s="78"/>
      <c r="AF10" s="80"/>
    </row>
    <row r="11" spans="1:32" s="88" customFormat="1" ht="47.25" customHeight="1" x14ac:dyDescent="0.2">
      <c r="A11" s="84" t="s">
        <v>30</v>
      </c>
      <c r="B11" s="85">
        <f>B12+B13+B14+B15</f>
        <v>3045.2000000000003</v>
      </c>
      <c r="C11" s="86">
        <f>C12+C13+C14+C15</f>
        <v>1616.4</v>
      </c>
      <c r="D11" s="86">
        <v>1616.4</v>
      </c>
      <c r="E11" s="86">
        <f>E12+E13+E14+E15</f>
        <v>1131.47</v>
      </c>
      <c r="F11" s="86">
        <f>E11/B11*100</f>
        <v>37.155851832391953</v>
      </c>
      <c r="G11" s="87">
        <v>70</v>
      </c>
      <c r="H11" s="87">
        <v>0</v>
      </c>
      <c r="I11" s="86">
        <v>0</v>
      </c>
      <c r="J11" s="87">
        <f>J12+J13</f>
        <v>287.00900000000001</v>
      </c>
      <c r="K11" s="86">
        <f t="shared" ref="K11:AE11" si="0">K12+K13</f>
        <v>267.62</v>
      </c>
      <c r="L11" s="87">
        <f t="shared" si="0"/>
        <v>1109.7</v>
      </c>
      <c r="M11" s="87">
        <f t="shared" si="0"/>
        <v>296.98</v>
      </c>
      <c r="N11" s="87">
        <f t="shared" si="0"/>
        <v>219.684</v>
      </c>
      <c r="O11" s="86">
        <f t="shared" si="0"/>
        <v>566.91</v>
      </c>
      <c r="P11" s="87">
        <f t="shared" si="0"/>
        <v>139.66900000000001</v>
      </c>
      <c r="Q11" s="86">
        <f t="shared" si="0"/>
        <v>0</v>
      </c>
      <c r="R11" s="87">
        <f t="shared" si="0"/>
        <v>31.646999999999998</v>
      </c>
      <c r="S11" s="86">
        <f t="shared" si="0"/>
        <v>0</v>
      </c>
      <c r="T11" s="87">
        <f t="shared" si="0"/>
        <v>341.00200000000001</v>
      </c>
      <c r="U11" s="86">
        <f t="shared" si="0"/>
        <v>0</v>
      </c>
      <c r="V11" s="87">
        <f t="shared" si="0"/>
        <v>27.798999999999999</v>
      </c>
      <c r="W11" s="86">
        <f t="shared" si="0"/>
        <v>0</v>
      </c>
      <c r="X11" s="87">
        <f t="shared" si="0"/>
        <v>146.386</v>
      </c>
      <c r="Y11" s="86">
        <f t="shared" si="0"/>
        <v>0</v>
      </c>
      <c r="Z11" s="87">
        <f t="shared" si="0"/>
        <v>446.11399999999998</v>
      </c>
      <c r="AA11" s="86">
        <f t="shared" si="0"/>
        <v>0</v>
      </c>
      <c r="AB11" s="87">
        <f t="shared" si="0"/>
        <v>124.09399999999999</v>
      </c>
      <c r="AC11" s="86">
        <f t="shared" si="0"/>
        <v>0</v>
      </c>
      <c r="AD11" s="87">
        <f t="shared" si="0"/>
        <v>172.096</v>
      </c>
      <c r="AE11" s="86">
        <f t="shared" si="0"/>
        <v>0</v>
      </c>
      <c r="AF11" s="153" t="s">
        <v>57</v>
      </c>
    </row>
    <row r="12" spans="1:32" s="74" customFormat="1" ht="47.25" customHeight="1" x14ac:dyDescent="0.2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90">
        <v>0</v>
      </c>
      <c r="I12" s="78"/>
      <c r="J12" s="90">
        <v>0</v>
      </c>
      <c r="K12" s="77">
        <v>0</v>
      </c>
      <c r="L12" s="90">
        <v>0</v>
      </c>
      <c r="M12" s="90"/>
      <c r="N12" s="90">
        <v>0</v>
      </c>
      <c r="O12" s="77">
        <v>0</v>
      </c>
      <c r="P12" s="90">
        <v>0</v>
      </c>
      <c r="Q12" s="77"/>
      <c r="R12" s="90">
        <v>0</v>
      </c>
      <c r="S12" s="77"/>
      <c r="T12" s="90">
        <v>0</v>
      </c>
      <c r="U12" s="77"/>
      <c r="V12" s="90">
        <v>0</v>
      </c>
      <c r="W12" s="77"/>
      <c r="X12" s="90">
        <v>0</v>
      </c>
      <c r="Y12" s="77"/>
      <c r="Z12" s="90">
        <v>0</v>
      </c>
      <c r="AA12" s="77"/>
      <c r="AB12" s="90">
        <v>0</v>
      </c>
      <c r="AC12" s="77"/>
      <c r="AD12" s="90">
        <v>0</v>
      </c>
      <c r="AE12" s="78"/>
      <c r="AF12" s="154"/>
    </row>
    <row r="13" spans="1:32" s="74" customFormat="1" ht="47.25" customHeight="1" x14ac:dyDescent="0.2">
      <c r="A13" s="107" t="s">
        <v>25</v>
      </c>
      <c r="B13" s="108">
        <f>J13+L13+N13+P13+R13+T13+V13+X13+Z13+AB13+AD13</f>
        <v>3045.2000000000003</v>
      </c>
      <c r="C13" s="77">
        <v>1616.4</v>
      </c>
      <c r="D13" s="77">
        <v>1616.4</v>
      </c>
      <c r="E13" s="78">
        <v>1131.47</v>
      </c>
      <c r="F13" s="77">
        <f>E13/B13*100</f>
        <v>37.155851832391953</v>
      </c>
      <c r="G13" s="90">
        <f>E13/C13*100</f>
        <v>69.99938134125216</v>
      </c>
      <c r="H13" s="90">
        <v>0</v>
      </c>
      <c r="I13" s="78">
        <v>0</v>
      </c>
      <c r="J13" s="90">
        <v>287.00900000000001</v>
      </c>
      <c r="K13" s="77">
        <v>267.62</v>
      </c>
      <c r="L13" s="90">
        <v>1109.7</v>
      </c>
      <c r="M13" s="90">
        <v>296.98</v>
      </c>
      <c r="N13" s="90">
        <v>219.684</v>
      </c>
      <c r="O13" s="77">
        <v>566.91</v>
      </c>
      <c r="P13" s="90">
        <v>139.66900000000001</v>
      </c>
      <c r="Q13" s="77"/>
      <c r="R13" s="90">
        <v>31.646999999999998</v>
      </c>
      <c r="S13" s="77"/>
      <c r="T13" s="90">
        <v>341.00200000000001</v>
      </c>
      <c r="U13" s="77"/>
      <c r="V13" s="90">
        <v>27.798999999999999</v>
      </c>
      <c r="W13" s="77"/>
      <c r="X13" s="90">
        <v>146.386</v>
      </c>
      <c r="Y13" s="77"/>
      <c r="Z13" s="90">
        <v>446.11399999999998</v>
      </c>
      <c r="AA13" s="77"/>
      <c r="AB13" s="90">
        <v>124.09399999999999</v>
      </c>
      <c r="AC13" s="77"/>
      <c r="AD13" s="90">
        <v>172.096</v>
      </c>
      <c r="AE13" s="78"/>
      <c r="AF13" s="155"/>
    </row>
    <row r="14" spans="1:32" s="74" customFormat="1" ht="47.25" customHeight="1" x14ac:dyDescent="0.2">
      <c r="A14" s="81" t="s">
        <v>26</v>
      </c>
      <c r="B14" s="82"/>
      <c r="C14" s="77"/>
      <c r="D14" s="77"/>
      <c r="E14" s="78"/>
      <c r="F14" s="78"/>
      <c r="G14" s="78"/>
      <c r="H14" s="79"/>
      <c r="I14" s="78"/>
      <c r="J14" s="90"/>
      <c r="K14" s="77"/>
      <c r="L14" s="90"/>
      <c r="M14" s="90"/>
      <c r="N14" s="90"/>
      <c r="O14" s="77"/>
      <c r="P14" s="90"/>
      <c r="Q14" s="77"/>
      <c r="R14" s="90"/>
      <c r="S14" s="77"/>
      <c r="T14" s="90"/>
      <c r="U14" s="77"/>
      <c r="V14" s="90"/>
      <c r="W14" s="77"/>
      <c r="X14" s="90"/>
      <c r="Y14" s="77"/>
      <c r="Z14" s="90"/>
      <c r="AA14" s="77"/>
      <c r="AB14" s="90"/>
      <c r="AC14" s="77"/>
      <c r="AD14" s="90"/>
      <c r="AE14" s="78"/>
      <c r="AF14" s="80"/>
    </row>
    <row r="15" spans="1:32" s="74" customFormat="1" ht="47.25" customHeight="1" x14ac:dyDescent="0.2">
      <c r="A15" s="81" t="s">
        <v>27</v>
      </c>
      <c r="B15" s="82"/>
      <c r="C15" s="77"/>
      <c r="D15" s="77"/>
      <c r="E15" s="78"/>
      <c r="F15" s="78"/>
      <c r="G15" s="78"/>
      <c r="H15" s="79"/>
      <c r="I15" s="78"/>
      <c r="J15" s="79"/>
      <c r="K15" s="78"/>
      <c r="L15" s="79"/>
      <c r="M15" s="79"/>
      <c r="N15" s="79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78"/>
      <c r="Z15" s="79"/>
      <c r="AA15" s="78"/>
      <c r="AB15" s="79"/>
      <c r="AC15" s="78"/>
      <c r="AD15" s="79"/>
      <c r="AE15" s="78"/>
      <c r="AF15" s="80"/>
    </row>
    <row r="16" spans="1:32" s="74" customFormat="1" ht="47.25" customHeight="1" x14ac:dyDescent="0.2">
      <c r="A16" s="91" t="s">
        <v>48</v>
      </c>
      <c r="B16" s="92"/>
      <c r="C16" s="77"/>
      <c r="D16" s="77"/>
      <c r="E16" s="78"/>
      <c r="F16" s="78"/>
      <c r="G16" s="78"/>
      <c r="H16" s="79"/>
      <c r="I16" s="78"/>
      <c r="J16" s="79"/>
      <c r="K16" s="78"/>
      <c r="L16" s="79"/>
      <c r="M16" s="79"/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/>
      <c r="AF16" s="153"/>
    </row>
    <row r="17" spans="1:32" s="74" customFormat="1" ht="47.25" customHeight="1" x14ac:dyDescent="0.2">
      <c r="A17" s="105" t="s">
        <v>30</v>
      </c>
      <c r="B17" s="106">
        <f>B18+B19</f>
        <v>180931.10800000001</v>
      </c>
      <c r="C17" s="78">
        <f>H17+J17+L17+N17</f>
        <v>51526.691999999995</v>
      </c>
      <c r="D17" s="78">
        <f>D19</f>
        <v>51526.691999999995</v>
      </c>
      <c r="E17" s="78">
        <f>I17+K17+M17+O17</f>
        <v>49929.020000000004</v>
      </c>
      <c r="F17" s="78">
        <f>E17/B17*100</f>
        <v>27.595597325364306</v>
      </c>
      <c r="G17" s="79">
        <f>E17/C17*100</f>
        <v>96.899331321327608</v>
      </c>
      <c r="H17" s="79">
        <f>H19</f>
        <v>7282.5879999999997</v>
      </c>
      <c r="I17" s="78">
        <v>5385.6</v>
      </c>
      <c r="J17" s="79">
        <f>J18+J19</f>
        <v>15698.08</v>
      </c>
      <c r="K17" s="78">
        <f>K18+K19</f>
        <v>15698.81</v>
      </c>
      <c r="L17" s="79">
        <f t="shared" ref="L17:AE17" si="1">L18+L19</f>
        <v>14327.93</v>
      </c>
      <c r="M17" s="79">
        <f t="shared" si="1"/>
        <v>13021.45</v>
      </c>
      <c r="N17" s="79">
        <f t="shared" si="1"/>
        <v>14218.093999999999</v>
      </c>
      <c r="O17" s="78">
        <f t="shared" si="1"/>
        <v>15823.16</v>
      </c>
      <c r="P17" s="79">
        <f t="shared" si="1"/>
        <v>21028.6</v>
      </c>
      <c r="Q17" s="78">
        <f t="shared" si="1"/>
        <v>0</v>
      </c>
      <c r="R17" s="79">
        <f t="shared" si="1"/>
        <v>17336.412</v>
      </c>
      <c r="S17" s="78">
        <f t="shared" si="1"/>
        <v>0</v>
      </c>
      <c r="T17" s="79">
        <f t="shared" si="1"/>
        <v>15461.13</v>
      </c>
      <c r="U17" s="78">
        <f t="shared" si="1"/>
        <v>0</v>
      </c>
      <c r="V17" s="79">
        <f t="shared" si="1"/>
        <v>8808.8829999999998</v>
      </c>
      <c r="W17" s="78">
        <f t="shared" si="1"/>
        <v>0</v>
      </c>
      <c r="X17" s="79">
        <f t="shared" si="1"/>
        <v>13486.368</v>
      </c>
      <c r="Y17" s="78">
        <f t="shared" si="1"/>
        <v>0</v>
      </c>
      <c r="Z17" s="79">
        <f t="shared" si="1"/>
        <v>15373.67</v>
      </c>
      <c r="AA17" s="78">
        <f>AA18+AA19</f>
        <v>0</v>
      </c>
      <c r="AB17" s="79">
        <f t="shared" si="1"/>
        <v>12938.093000000001</v>
      </c>
      <c r="AC17" s="78">
        <f t="shared" si="1"/>
        <v>0</v>
      </c>
      <c r="AD17" s="79">
        <f t="shared" si="1"/>
        <v>24971.26</v>
      </c>
      <c r="AE17" s="78">
        <f t="shared" si="1"/>
        <v>0</v>
      </c>
      <c r="AF17" s="154"/>
    </row>
    <row r="18" spans="1:32" s="74" customFormat="1" ht="48" customHeight="1" x14ac:dyDescent="0.2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90">
        <v>0</v>
      </c>
      <c r="I18" s="77">
        <v>0</v>
      </c>
      <c r="J18" s="90">
        <v>0</v>
      </c>
      <c r="K18" s="77">
        <v>0</v>
      </c>
      <c r="L18" s="90">
        <v>0</v>
      </c>
      <c r="M18" s="90">
        <v>0</v>
      </c>
      <c r="N18" s="90">
        <v>0</v>
      </c>
      <c r="O18" s="77">
        <v>0</v>
      </c>
      <c r="P18" s="90">
        <v>0</v>
      </c>
      <c r="Q18" s="77"/>
      <c r="R18" s="90">
        <v>0</v>
      </c>
      <c r="S18" s="77"/>
      <c r="T18" s="90">
        <v>0</v>
      </c>
      <c r="U18" s="77"/>
      <c r="V18" s="90">
        <v>0</v>
      </c>
      <c r="W18" s="77"/>
      <c r="X18" s="90">
        <v>0</v>
      </c>
      <c r="Y18" s="77"/>
      <c r="Z18" s="90">
        <v>0</v>
      </c>
      <c r="AA18" s="77"/>
      <c r="AB18" s="90">
        <v>0</v>
      </c>
      <c r="AC18" s="77"/>
      <c r="AD18" s="90">
        <v>0</v>
      </c>
      <c r="AE18" s="78"/>
      <c r="AF18" s="154"/>
    </row>
    <row r="19" spans="1:32" s="74" customFormat="1" ht="57.75" customHeight="1" x14ac:dyDescent="0.2">
      <c r="A19" s="107" t="s">
        <v>25</v>
      </c>
      <c r="B19" s="108">
        <f>H19+J19+L19+N19+P19+R19+T19+V19+X19+Z19+AB19+AD19</f>
        <v>180931.10800000001</v>
      </c>
      <c r="C19" s="77">
        <f>H19+J19+L19+N19</f>
        <v>51526.691999999995</v>
      </c>
      <c r="D19" s="77">
        <f>C19</f>
        <v>51526.691999999995</v>
      </c>
      <c r="E19" s="77">
        <f>I19+K19+M19+O19</f>
        <v>49929.020000000004</v>
      </c>
      <c r="F19" s="77">
        <f>E19/B19*100</f>
        <v>27.595597325364306</v>
      </c>
      <c r="G19" s="90">
        <f>E19/C19*100</f>
        <v>96.899331321327608</v>
      </c>
      <c r="H19" s="90">
        <v>7282.5879999999997</v>
      </c>
      <c r="I19" s="77">
        <v>5385.6</v>
      </c>
      <c r="J19" s="90">
        <v>15698.08</v>
      </c>
      <c r="K19" s="77">
        <v>15698.81</v>
      </c>
      <c r="L19" s="90">
        <v>14327.93</v>
      </c>
      <c r="M19" s="90">
        <v>13021.45</v>
      </c>
      <c r="N19" s="90">
        <v>14218.093999999999</v>
      </c>
      <c r="O19" s="77">
        <v>15823.16</v>
      </c>
      <c r="P19" s="90">
        <v>21028.6</v>
      </c>
      <c r="Q19" s="77"/>
      <c r="R19" s="90">
        <v>17336.412</v>
      </c>
      <c r="S19" s="77"/>
      <c r="T19" s="90">
        <v>15461.13</v>
      </c>
      <c r="U19" s="77"/>
      <c r="V19" s="90">
        <v>8808.8829999999998</v>
      </c>
      <c r="W19" s="77"/>
      <c r="X19" s="90">
        <v>13486.368</v>
      </c>
      <c r="Y19" s="77"/>
      <c r="Z19" s="90">
        <v>15373.67</v>
      </c>
      <c r="AA19" s="77"/>
      <c r="AB19" s="90">
        <v>12938.093000000001</v>
      </c>
      <c r="AC19" s="77"/>
      <c r="AD19" s="90">
        <v>24971.26</v>
      </c>
      <c r="AE19" s="78"/>
      <c r="AF19" s="155"/>
    </row>
    <row r="20" spans="1:32" s="74" customFormat="1" ht="47.25" customHeight="1" x14ac:dyDescent="0.2">
      <c r="A20" s="81" t="s">
        <v>26</v>
      </c>
      <c r="B20" s="82"/>
      <c r="C20" s="77"/>
      <c r="D20" s="77"/>
      <c r="E20" s="78"/>
      <c r="F20" s="78"/>
      <c r="G20" s="78"/>
      <c r="H20" s="79"/>
      <c r="I20" s="78"/>
      <c r="J20" s="79"/>
      <c r="K20" s="78"/>
      <c r="L20" s="79"/>
      <c r="M20" s="79"/>
      <c r="N20" s="79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80"/>
    </row>
    <row r="21" spans="1:32" s="74" customFormat="1" ht="47.25" customHeight="1" x14ac:dyDescent="0.2">
      <c r="A21" s="81" t="s">
        <v>27</v>
      </c>
      <c r="B21" s="82"/>
      <c r="C21" s="77"/>
      <c r="D21" s="77"/>
      <c r="E21" s="78"/>
      <c r="F21" s="78"/>
      <c r="G21" s="78"/>
      <c r="H21" s="79"/>
      <c r="I21" s="78"/>
      <c r="J21" s="79"/>
      <c r="K21" s="78"/>
      <c r="L21" s="79"/>
      <c r="M21" s="79"/>
      <c r="N21" s="79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78"/>
      <c r="Z21" s="79"/>
      <c r="AA21" s="78"/>
      <c r="AB21" s="79"/>
      <c r="AC21" s="78"/>
      <c r="AD21" s="79"/>
      <c r="AE21" s="78"/>
      <c r="AF21" s="80"/>
    </row>
    <row r="22" spans="1:32" s="74" customFormat="1" ht="139.5" customHeight="1" x14ac:dyDescent="0.2">
      <c r="A22" s="95" t="s">
        <v>37</v>
      </c>
      <c r="B22" s="76"/>
      <c r="C22" s="78"/>
      <c r="D22" s="78"/>
      <c r="E22" s="78"/>
      <c r="F22" s="78"/>
      <c r="G22" s="78"/>
      <c r="H22" s="79"/>
      <c r="I22" s="78"/>
      <c r="J22" s="79"/>
      <c r="K22" s="78"/>
      <c r="L22" s="79"/>
      <c r="M22" s="79"/>
      <c r="N22" s="79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78"/>
      <c r="Z22" s="79"/>
      <c r="AA22" s="78"/>
      <c r="AB22" s="79"/>
      <c r="AC22" s="78"/>
      <c r="AD22" s="79"/>
      <c r="AE22" s="78"/>
      <c r="AF22" s="80"/>
    </row>
    <row r="23" spans="1:32" s="74" customFormat="1" ht="48.75" customHeight="1" x14ac:dyDescent="0.2">
      <c r="A23" s="81" t="s">
        <v>22</v>
      </c>
      <c r="B23" s="82"/>
      <c r="C23" s="77"/>
      <c r="D23" s="77"/>
      <c r="E23" s="78"/>
      <c r="F23" s="78"/>
      <c r="G23" s="78"/>
      <c r="H23" s="79"/>
      <c r="I23" s="78"/>
      <c r="J23" s="79"/>
      <c r="K23" s="78"/>
      <c r="L23" s="79"/>
      <c r="M23" s="79"/>
      <c r="N23" s="79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78"/>
      <c r="Z23" s="79"/>
      <c r="AA23" s="78"/>
      <c r="AB23" s="79"/>
      <c r="AC23" s="78"/>
      <c r="AD23" s="79"/>
      <c r="AE23" s="78"/>
      <c r="AF23" s="80"/>
    </row>
    <row r="24" spans="1:32" s="74" customFormat="1" ht="72" customHeight="1" x14ac:dyDescent="0.2">
      <c r="A24" s="83" t="s">
        <v>38</v>
      </c>
      <c r="B24" s="82"/>
      <c r="C24" s="78"/>
      <c r="D24" s="78"/>
      <c r="E24" s="78"/>
      <c r="F24" s="78"/>
      <c r="G24" s="78"/>
      <c r="H24" s="79"/>
      <c r="I24" s="78"/>
      <c r="J24" s="79"/>
      <c r="K24" s="78"/>
      <c r="L24" s="79"/>
      <c r="M24" s="79"/>
      <c r="N24" s="79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78"/>
      <c r="Z24" s="79"/>
      <c r="AA24" s="78"/>
      <c r="AB24" s="79"/>
      <c r="AC24" s="78"/>
      <c r="AD24" s="79"/>
      <c r="AE24" s="78"/>
      <c r="AF24" s="156" t="s">
        <v>52</v>
      </c>
    </row>
    <row r="25" spans="1:32" s="96" customFormat="1" ht="47.25" customHeight="1" x14ac:dyDescent="0.2">
      <c r="A25" s="93" t="s">
        <v>30</v>
      </c>
      <c r="B25" s="94">
        <f>B27</f>
        <v>3669.203</v>
      </c>
      <c r="C25" s="71">
        <f>H25+J25+L25+N25</f>
        <v>3462.9</v>
      </c>
      <c r="D25" s="71">
        <f>D27</f>
        <v>3462.9</v>
      </c>
      <c r="E25" s="71">
        <f>O25+M25+K25+I25</f>
        <v>2507.48</v>
      </c>
      <c r="F25" s="71">
        <f>E25/B25*100</f>
        <v>68.338546545394195</v>
      </c>
      <c r="G25" s="72">
        <f>E25/C25*100</f>
        <v>72.40982991134598</v>
      </c>
      <c r="H25" s="72">
        <f>H26+H27</f>
        <v>1706.125</v>
      </c>
      <c r="I25" s="71">
        <f t="shared" ref="I25:AE25" si="2">I26+I27</f>
        <v>179</v>
      </c>
      <c r="J25" s="72">
        <f t="shared" si="2"/>
        <v>533.79999999999995</v>
      </c>
      <c r="K25" s="71">
        <f t="shared" si="2"/>
        <v>1050.94</v>
      </c>
      <c r="L25" s="72">
        <f t="shared" si="2"/>
        <v>509</v>
      </c>
      <c r="M25" s="72">
        <f t="shared" si="2"/>
        <v>649.01</v>
      </c>
      <c r="N25" s="72">
        <f t="shared" si="2"/>
        <v>713.97500000000002</v>
      </c>
      <c r="O25" s="71">
        <f t="shared" si="2"/>
        <v>628.53</v>
      </c>
      <c r="P25" s="72">
        <f t="shared" si="2"/>
        <v>54.4</v>
      </c>
      <c r="Q25" s="71">
        <f t="shared" si="2"/>
        <v>0</v>
      </c>
      <c r="R25" s="72">
        <f t="shared" si="2"/>
        <v>0</v>
      </c>
      <c r="S25" s="71">
        <f t="shared" si="2"/>
        <v>0</v>
      </c>
      <c r="T25" s="72">
        <f t="shared" si="2"/>
        <v>29</v>
      </c>
      <c r="U25" s="71">
        <f t="shared" si="2"/>
        <v>0</v>
      </c>
      <c r="V25" s="72">
        <f t="shared" si="2"/>
        <v>0</v>
      </c>
      <c r="W25" s="71">
        <f t="shared" si="2"/>
        <v>0</v>
      </c>
      <c r="X25" s="72">
        <f t="shared" si="2"/>
        <v>76</v>
      </c>
      <c r="Y25" s="71">
        <f t="shared" si="2"/>
        <v>0</v>
      </c>
      <c r="Z25" s="72">
        <f t="shared" si="2"/>
        <v>23.6</v>
      </c>
      <c r="AA25" s="71">
        <f t="shared" si="2"/>
        <v>0</v>
      </c>
      <c r="AB25" s="72">
        <f t="shared" si="2"/>
        <v>23.263000000000002</v>
      </c>
      <c r="AC25" s="71">
        <f t="shared" si="2"/>
        <v>0</v>
      </c>
      <c r="AD25" s="72">
        <f t="shared" si="2"/>
        <v>0.04</v>
      </c>
      <c r="AE25" s="71">
        <f t="shared" si="2"/>
        <v>0</v>
      </c>
      <c r="AF25" s="157"/>
    </row>
    <row r="26" spans="1:32" s="74" customFormat="1" ht="47.25" customHeight="1" x14ac:dyDescent="0.2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90">
        <v>0</v>
      </c>
      <c r="I26" s="77">
        <v>0</v>
      </c>
      <c r="J26" s="90">
        <v>0</v>
      </c>
      <c r="K26" s="77">
        <v>0</v>
      </c>
      <c r="L26" s="90">
        <v>0</v>
      </c>
      <c r="M26" s="90">
        <v>0</v>
      </c>
      <c r="N26" s="90">
        <v>0</v>
      </c>
      <c r="O26" s="77">
        <v>0</v>
      </c>
      <c r="P26" s="79"/>
      <c r="Q26" s="78"/>
      <c r="R26" s="79"/>
      <c r="S26" s="78"/>
      <c r="T26" s="79"/>
      <c r="U26" s="78"/>
      <c r="V26" s="79"/>
      <c r="W26" s="78"/>
      <c r="X26" s="79"/>
      <c r="Y26" s="78"/>
      <c r="Z26" s="79"/>
      <c r="AA26" s="78"/>
      <c r="AB26" s="79"/>
      <c r="AC26" s="78"/>
      <c r="AD26" s="79"/>
      <c r="AE26" s="78"/>
      <c r="AF26" s="157"/>
    </row>
    <row r="27" spans="1:32" s="74" customFormat="1" ht="47.25" customHeight="1" x14ac:dyDescent="0.2">
      <c r="A27" s="107" t="s">
        <v>25</v>
      </c>
      <c r="B27" s="108">
        <f>H27+J27+L27+N27+P27+T27+X27+Z27+AB27+AD27</f>
        <v>3669.203</v>
      </c>
      <c r="C27" s="77">
        <f>H27+J27+L27+N27</f>
        <v>3462.9</v>
      </c>
      <c r="D27" s="77">
        <f>C27</f>
        <v>3462.9</v>
      </c>
      <c r="E27" s="77">
        <f>O27+M27+K27+I27</f>
        <v>2507.48</v>
      </c>
      <c r="F27" s="77">
        <f>E27/B27*100</f>
        <v>68.338546545394195</v>
      </c>
      <c r="G27" s="97">
        <f>E27/C27*100</f>
        <v>72.40982991134598</v>
      </c>
      <c r="H27" s="90">
        <v>1706.125</v>
      </c>
      <c r="I27" s="77">
        <v>179</v>
      </c>
      <c r="J27" s="90">
        <v>533.79999999999995</v>
      </c>
      <c r="K27" s="77">
        <v>1050.94</v>
      </c>
      <c r="L27" s="90">
        <v>509</v>
      </c>
      <c r="M27" s="90">
        <v>649.01</v>
      </c>
      <c r="N27" s="90">
        <v>713.97500000000002</v>
      </c>
      <c r="O27" s="77">
        <v>628.53</v>
      </c>
      <c r="P27" s="90">
        <v>54.4</v>
      </c>
      <c r="Q27" s="77"/>
      <c r="R27" s="90"/>
      <c r="S27" s="77"/>
      <c r="T27" s="90">
        <v>29</v>
      </c>
      <c r="U27" s="77"/>
      <c r="V27" s="90"/>
      <c r="W27" s="77"/>
      <c r="X27" s="90">
        <v>76</v>
      </c>
      <c r="Y27" s="77"/>
      <c r="Z27" s="90">
        <v>23.6</v>
      </c>
      <c r="AA27" s="77"/>
      <c r="AB27" s="90">
        <v>23.263000000000002</v>
      </c>
      <c r="AC27" s="77"/>
      <c r="AD27" s="90">
        <v>0.04</v>
      </c>
      <c r="AE27" s="78"/>
      <c r="AF27" s="158"/>
    </row>
    <row r="28" spans="1:32" s="74" customFormat="1" ht="47.25" customHeight="1" x14ac:dyDescent="0.2">
      <c r="A28" s="81" t="s">
        <v>26</v>
      </c>
      <c r="B28" s="82"/>
      <c r="C28" s="77"/>
      <c r="D28" s="77"/>
      <c r="E28" s="78"/>
      <c r="F28" s="78"/>
      <c r="G28" s="78"/>
      <c r="H28" s="79"/>
      <c r="I28" s="78"/>
      <c r="J28" s="79"/>
      <c r="K28" s="78"/>
      <c r="L28" s="79"/>
      <c r="M28" s="79"/>
      <c r="N28" s="79"/>
      <c r="O28" s="78"/>
      <c r="P28" s="79"/>
      <c r="Q28" s="78"/>
      <c r="R28" s="79"/>
      <c r="S28" s="78"/>
      <c r="T28" s="79"/>
      <c r="U28" s="78"/>
      <c r="V28" s="79"/>
      <c r="W28" s="78"/>
      <c r="X28" s="79"/>
      <c r="Y28" s="78"/>
      <c r="Z28" s="79"/>
      <c r="AA28" s="78"/>
      <c r="AB28" s="79"/>
      <c r="AC28" s="78"/>
      <c r="AD28" s="79"/>
      <c r="AE28" s="78"/>
      <c r="AF28" s="80"/>
    </row>
    <row r="29" spans="1:32" s="74" customFormat="1" ht="47.25" customHeight="1" x14ac:dyDescent="0.2">
      <c r="A29" s="81" t="s">
        <v>27</v>
      </c>
      <c r="B29" s="82"/>
      <c r="C29" s="77"/>
      <c r="D29" s="77"/>
      <c r="E29" s="78"/>
      <c r="F29" s="78"/>
      <c r="G29" s="78"/>
      <c r="H29" s="79"/>
      <c r="I29" s="78"/>
      <c r="J29" s="79"/>
      <c r="K29" s="78"/>
      <c r="L29" s="79"/>
      <c r="M29" s="79"/>
      <c r="N29" s="79"/>
      <c r="O29" s="78"/>
      <c r="P29" s="79"/>
      <c r="Q29" s="78"/>
      <c r="R29" s="79"/>
      <c r="S29" s="78"/>
      <c r="T29" s="79"/>
      <c r="U29" s="78"/>
      <c r="V29" s="79"/>
      <c r="W29" s="78"/>
      <c r="X29" s="79"/>
      <c r="Y29" s="78"/>
      <c r="Z29" s="79"/>
      <c r="AA29" s="78"/>
      <c r="AB29" s="79"/>
      <c r="AC29" s="78"/>
      <c r="AD29" s="79"/>
      <c r="AE29" s="78"/>
      <c r="AF29" s="80"/>
    </row>
    <row r="30" spans="1:32" s="74" customFormat="1" ht="59.25" customHeight="1" x14ac:dyDescent="0.2">
      <c r="A30" s="70" t="s">
        <v>39</v>
      </c>
      <c r="B30" s="71"/>
      <c r="C30" s="71"/>
      <c r="D30" s="71"/>
      <c r="E30" s="78"/>
      <c r="F30" s="71"/>
      <c r="G30" s="71"/>
      <c r="H30" s="79"/>
      <c r="I30" s="71"/>
      <c r="J30" s="72"/>
      <c r="K30" s="71"/>
      <c r="L30" s="72"/>
      <c r="M30" s="72"/>
      <c r="N30" s="72"/>
      <c r="O30" s="71"/>
      <c r="P30" s="72"/>
      <c r="Q30" s="71"/>
      <c r="R30" s="72"/>
      <c r="S30" s="71"/>
      <c r="T30" s="72"/>
      <c r="U30" s="71"/>
      <c r="V30" s="72"/>
      <c r="W30" s="71"/>
      <c r="X30" s="72"/>
      <c r="Y30" s="71"/>
      <c r="Z30" s="72"/>
      <c r="AA30" s="71"/>
      <c r="AB30" s="72"/>
      <c r="AC30" s="71"/>
      <c r="AD30" s="72"/>
      <c r="AE30" s="71"/>
      <c r="AF30" s="73"/>
    </row>
    <row r="31" spans="1:32" s="74" customFormat="1" ht="102" customHeight="1" x14ac:dyDescent="0.2">
      <c r="A31" s="75" t="s">
        <v>40</v>
      </c>
      <c r="B31" s="76"/>
      <c r="C31" s="77"/>
      <c r="D31" s="77"/>
      <c r="E31" s="78"/>
      <c r="F31" s="78"/>
      <c r="G31" s="78"/>
      <c r="H31" s="79"/>
      <c r="I31" s="78"/>
      <c r="J31" s="79"/>
      <c r="K31" s="78"/>
      <c r="L31" s="79"/>
      <c r="M31" s="79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80"/>
    </row>
    <row r="32" spans="1:32" s="74" customFormat="1" ht="57.75" customHeight="1" x14ac:dyDescent="0.2">
      <c r="A32" s="83" t="s">
        <v>41</v>
      </c>
      <c r="B32" s="82"/>
      <c r="C32" s="78"/>
      <c r="D32" s="78"/>
      <c r="E32" s="78"/>
      <c r="F32" s="78"/>
      <c r="G32" s="78"/>
      <c r="H32" s="79"/>
      <c r="I32" s="78"/>
      <c r="J32" s="79"/>
      <c r="K32" s="78"/>
      <c r="L32" s="79"/>
      <c r="M32" s="79"/>
      <c r="N32" s="79"/>
      <c r="O32" s="78"/>
      <c r="P32" s="79"/>
      <c r="Q32" s="78"/>
      <c r="R32" s="79"/>
      <c r="S32" s="78"/>
      <c r="T32" s="79"/>
      <c r="U32" s="78"/>
      <c r="V32" s="79"/>
      <c r="W32" s="78"/>
      <c r="X32" s="79"/>
      <c r="Y32" s="78"/>
      <c r="Z32" s="79"/>
      <c r="AA32" s="78"/>
      <c r="AB32" s="79"/>
      <c r="AC32" s="78"/>
      <c r="AD32" s="79"/>
      <c r="AE32" s="78"/>
      <c r="AF32" s="156"/>
    </row>
    <row r="33" spans="1:44" s="74" customFormat="1" ht="47.25" customHeight="1" x14ac:dyDescent="0.2">
      <c r="A33" s="105" t="s">
        <v>30</v>
      </c>
      <c r="B33" s="109">
        <f>B35</f>
        <v>7579.0000000000009</v>
      </c>
      <c r="C33" s="78">
        <f>H33+J33+L33+N33</f>
        <v>3854.4500000000007</v>
      </c>
      <c r="D33" s="78">
        <f>C33</f>
        <v>3854.4500000000007</v>
      </c>
      <c r="E33" s="78">
        <f>I33+K33+M33+O33</f>
        <v>3805.59</v>
      </c>
      <c r="F33" s="78">
        <f>E33/B33*100</f>
        <v>50.212297136825434</v>
      </c>
      <c r="G33" s="78">
        <f>E33/C33*100</f>
        <v>98.732374268702401</v>
      </c>
      <c r="H33" s="79">
        <f>H35</f>
        <v>1733.38</v>
      </c>
      <c r="I33" s="78">
        <f t="shared" ref="I33:AE33" si="3">I34+I35</f>
        <v>1346</v>
      </c>
      <c r="J33" s="79">
        <v>557.97</v>
      </c>
      <c r="K33" s="78">
        <v>903.05</v>
      </c>
      <c r="L33" s="79">
        <f>L34+L35</f>
        <v>313.95999999999998</v>
      </c>
      <c r="M33" s="79">
        <f t="shared" si="3"/>
        <v>308</v>
      </c>
      <c r="N33" s="79">
        <f t="shared" si="3"/>
        <v>1249.1400000000001</v>
      </c>
      <c r="O33" s="78">
        <f t="shared" si="3"/>
        <v>1248.54</v>
      </c>
      <c r="P33" s="79">
        <f t="shared" si="3"/>
        <v>652.63</v>
      </c>
      <c r="Q33" s="78">
        <f t="shared" si="3"/>
        <v>0</v>
      </c>
      <c r="R33" s="79">
        <f t="shared" si="3"/>
        <v>723.19</v>
      </c>
      <c r="S33" s="78">
        <f t="shared" si="3"/>
        <v>0</v>
      </c>
      <c r="T33" s="79">
        <f t="shared" si="3"/>
        <v>609.82000000000005</v>
      </c>
      <c r="U33" s="78">
        <f t="shared" si="3"/>
        <v>0</v>
      </c>
      <c r="V33" s="79">
        <f t="shared" si="3"/>
        <v>425.14</v>
      </c>
      <c r="W33" s="78">
        <f t="shared" si="3"/>
        <v>0</v>
      </c>
      <c r="X33" s="79">
        <f t="shared" si="3"/>
        <v>467.13</v>
      </c>
      <c r="Y33" s="78">
        <f t="shared" si="3"/>
        <v>0</v>
      </c>
      <c r="Z33" s="79">
        <f t="shared" si="3"/>
        <v>485.94</v>
      </c>
      <c r="AA33" s="78">
        <f t="shared" si="3"/>
        <v>0</v>
      </c>
      <c r="AB33" s="79">
        <f t="shared" si="3"/>
        <v>243.31</v>
      </c>
      <c r="AC33" s="78">
        <f t="shared" si="3"/>
        <v>0</v>
      </c>
      <c r="AD33" s="79">
        <f t="shared" si="3"/>
        <v>117.39</v>
      </c>
      <c r="AE33" s="78">
        <f t="shared" si="3"/>
        <v>0</v>
      </c>
      <c r="AF33" s="157"/>
    </row>
    <row r="34" spans="1:44" s="74" customFormat="1" ht="47.25" customHeight="1" x14ac:dyDescent="0.2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77">
        <v>0</v>
      </c>
      <c r="H34" s="90">
        <v>0</v>
      </c>
      <c r="I34" s="77">
        <v>0</v>
      </c>
      <c r="J34" s="90">
        <v>0</v>
      </c>
      <c r="K34" s="77">
        <v>0</v>
      </c>
      <c r="L34" s="90">
        <v>0</v>
      </c>
      <c r="M34" s="90">
        <v>0</v>
      </c>
      <c r="N34" s="90">
        <v>0</v>
      </c>
      <c r="O34" s="77">
        <v>0</v>
      </c>
      <c r="P34" s="79"/>
      <c r="Q34" s="78"/>
      <c r="R34" s="79"/>
      <c r="S34" s="78"/>
      <c r="T34" s="79"/>
      <c r="U34" s="78"/>
      <c r="V34" s="79"/>
      <c r="W34" s="78"/>
      <c r="X34" s="79"/>
      <c r="Y34" s="78"/>
      <c r="Z34" s="79"/>
      <c r="AA34" s="78"/>
      <c r="AB34" s="79"/>
      <c r="AC34" s="78"/>
      <c r="AD34" s="79"/>
      <c r="AE34" s="78"/>
      <c r="AF34" s="157"/>
    </row>
    <row r="35" spans="1:44" s="74" customFormat="1" ht="47.25" customHeight="1" x14ac:dyDescent="0.2">
      <c r="A35" s="107" t="s">
        <v>25</v>
      </c>
      <c r="B35" s="110">
        <f>H35+J35+L35+N35+P35+R35+T35+V35+X35+Z35+AB35+AD35</f>
        <v>7579.0000000000009</v>
      </c>
      <c r="C35" s="77">
        <f>H35+J35+L35+N35</f>
        <v>3854.4500000000007</v>
      </c>
      <c r="D35" s="77">
        <f>C35</f>
        <v>3854.4500000000007</v>
      </c>
      <c r="E35" s="77">
        <f>I35+K35+M35+O35</f>
        <v>3805.59</v>
      </c>
      <c r="F35" s="77">
        <f>E35/B35*100</f>
        <v>50.212297136825434</v>
      </c>
      <c r="G35" s="77">
        <f>E35/C35*100</f>
        <v>98.732374268702401</v>
      </c>
      <c r="H35" s="90">
        <v>1733.38</v>
      </c>
      <c r="I35" s="77">
        <v>1346</v>
      </c>
      <c r="J35" s="90">
        <v>557.97</v>
      </c>
      <c r="K35" s="77">
        <v>903.05</v>
      </c>
      <c r="L35" s="90">
        <v>313.95999999999998</v>
      </c>
      <c r="M35" s="90">
        <v>308</v>
      </c>
      <c r="N35" s="90">
        <v>1249.1400000000001</v>
      </c>
      <c r="O35" s="77">
        <v>1248.54</v>
      </c>
      <c r="P35" s="90">
        <v>652.63</v>
      </c>
      <c r="Q35" s="77"/>
      <c r="R35" s="90">
        <v>723.19</v>
      </c>
      <c r="S35" s="77"/>
      <c r="T35" s="90">
        <v>609.82000000000005</v>
      </c>
      <c r="U35" s="77"/>
      <c r="V35" s="90">
        <v>425.14</v>
      </c>
      <c r="W35" s="77"/>
      <c r="X35" s="90">
        <v>467.13</v>
      </c>
      <c r="Y35" s="77"/>
      <c r="Z35" s="90">
        <v>485.94</v>
      </c>
      <c r="AA35" s="77"/>
      <c r="AB35" s="90">
        <v>243.31</v>
      </c>
      <c r="AC35" s="77"/>
      <c r="AD35" s="90">
        <v>117.39</v>
      </c>
      <c r="AE35" s="78"/>
      <c r="AF35" s="158"/>
    </row>
    <row r="36" spans="1:44" s="74" customFormat="1" ht="47.25" customHeight="1" x14ac:dyDescent="0.2">
      <c r="A36" s="81" t="s">
        <v>26</v>
      </c>
      <c r="B36" s="82"/>
      <c r="C36" s="77"/>
      <c r="D36" s="77"/>
      <c r="E36" s="78"/>
      <c r="F36" s="78"/>
      <c r="G36" s="78"/>
      <c r="H36" s="79"/>
      <c r="I36" s="78"/>
      <c r="J36" s="79"/>
      <c r="K36" s="78"/>
      <c r="L36" s="79"/>
      <c r="M36" s="79"/>
      <c r="N36" s="79"/>
      <c r="O36" s="78"/>
      <c r="P36" s="79"/>
      <c r="Q36" s="78"/>
      <c r="R36" s="79"/>
      <c r="S36" s="78"/>
      <c r="T36" s="79"/>
      <c r="U36" s="78"/>
      <c r="V36" s="79"/>
      <c r="W36" s="78"/>
      <c r="X36" s="79"/>
      <c r="Y36" s="78"/>
      <c r="Z36" s="79"/>
      <c r="AA36" s="78"/>
      <c r="AB36" s="79"/>
      <c r="AC36" s="78"/>
      <c r="AD36" s="79"/>
      <c r="AE36" s="78"/>
      <c r="AF36" s="80"/>
    </row>
    <row r="37" spans="1:44" s="74" customFormat="1" ht="47.25" customHeight="1" x14ac:dyDescent="0.2">
      <c r="A37" s="81" t="s">
        <v>27</v>
      </c>
      <c r="B37" s="82"/>
      <c r="C37" s="77"/>
      <c r="D37" s="77"/>
      <c r="E37" s="78"/>
      <c r="F37" s="78"/>
      <c r="G37" s="78"/>
      <c r="H37" s="79"/>
      <c r="I37" s="78"/>
      <c r="J37" s="79"/>
      <c r="K37" s="78"/>
      <c r="L37" s="79"/>
      <c r="M37" s="79"/>
      <c r="N37" s="79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78"/>
      <c r="Z37" s="79"/>
      <c r="AA37" s="78"/>
      <c r="AB37" s="79"/>
      <c r="AC37" s="78"/>
      <c r="AD37" s="79"/>
      <c r="AE37" s="78"/>
      <c r="AF37" s="80"/>
    </row>
    <row r="38" spans="1:44" s="98" customFormat="1" ht="47.25" customHeight="1" x14ac:dyDescent="0.2">
      <c r="A38" s="105" t="s">
        <v>31</v>
      </c>
      <c r="B38" s="109">
        <f>B39+B40</f>
        <v>195224.51100000003</v>
      </c>
      <c r="C38" s="78">
        <f t="shared" ref="C38:AE38" si="4">C39+C40</f>
        <v>60460.441999999995</v>
      </c>
      <c r="D38" s="78">
        <f t="shared" si="4"/>
        <v>60460.441999999995</v>
      </c>
      <c r="E38" s="78">
        <f t="shared" si="4"/>
        <v>57373.599999999999</v>
      </c>
      <c r="F38" s="78">
        <f t="shared" si="4"/>
        <v>29.388522837688136</v>
      </c>
      <c r="G38" s="78">
        <f t="shared" si="4"/>
        <v>94.894443543763714</v>
      </c>
      <c r="H38" s="78">
        <f t="shared" si="4"/>
        <v>10722.093000000001</v>
      </c>
      <c r="I38" s="78">
        <f t="shared" si="4"/>
        <v>6910.6</v>
      </c>
      <c r="J38" s="78">
        <f t="shared" si="4"/>
        <v>17076.858999999997</v>
      </c>
      <c r="K38" s="78">
        <f t="shared" si="4"/>
        <v>17920.419999999998</v>
      </c>
      <c r="L38" s="78">
        <f t="shared" si="4"/>
        <v>16260.59</v>
      </c>
      <c r="M38" s="79">
        <f t="shared" si="4"/>
        <v>14275.44</v>
      </c>
      <c r="N38" s="78">
        <f t="shared" si="4"/>
        <v>16400.893</v>
      </c>
      <c r="O38" s="78">
        <f t="shared" si="4"/>
        <v>18267.14</v>
      </c>
      <c r="P38" s="78">
        <f t="shared" si="4"/>
        <v>21875.298999999999</v>
      </c>
      <c r="Q38" s="78">
        <f t="shared" si="4"/>
        <v>0</v>
      </c>
      <c r="R38" s="78">
        <f t="shared" si="4"/>
        <v>18091.249</v>
      </c>
      <c r="S38" s="78">
        <f t="shared" si="4"/>
        <v>0</v>
      </c>
      <c r="T38" s="78">
        <f t="shared" si="4"/>
        <v>16440.951999999997</v>
      </c>
      <c r="U38" s="78">
        <f t="shared" si="4"/>
        <v>0</v>
      </c>
      <c r="V38" s="78">
        <f t="shared" si="4"/>
        <v>9261.8220000000001</v>
      </c>
      <c r="W38" s="78">
        <f t="shared" si="4"/>
        <v>0</v>
      </c>
      <c r="X38" s="78">
        <f t="shared" si="4"/>
        <v>14175.884</v>
      </c>
      <c r="Y38" s="78">
        <f t="shared" si="4"/>
        <v>0</v>
      </c>
      <c r="Z38" s="78">
        <f t="shared" si="4"/>
        <v>16329.324000000001</v>
      </c>
      <c r="AA38" s="78">
        <f t="shared" si="4"/>
        <v>0</v>
      </c>
      <c r="AB38" s="78">
        <f t="shared" si="4"/>
        <v>13328.76</v>
      </c>
      <c r="AC38" s="78">
        <f t="shared" si="4"/>
        <v>0</v>
      </c>
      <c r="AD38" s="78">
        <f t="shared" si="4"/>
        <v>25260.786</v>
      </c>
      <c r="AE38" s="78">
        <f t="shared" si="4"/>
        <v>0</v>
      </c>
      <c r="AF38" s="80"/>
    </row>
    <row r="39" spans="1:44" s="74" customFormat="1" ht="47.25" customHeight="1" x14ac:dyDescent="0.2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90">
        <v>0</v>
      </c>
      <c r="I39" s="77">
        <v>0</v>
      </c>
      <c r="J39" s="90">
        <v>0</v>
      </c>
      <c r="K39" s="77">
        <v>0</v>
      </c>
      <c r="L39" s="90">
        <v>0</v>
      </c>
      <c r="M39" s="90">
        <v>0</v>
      </c>
      <c r="N39" s="90">
        <v>0</v>
      </c>
      <c r="O39" s="77"/>
      <c r="P39" s="90">
        <v>0</v>
      </c>
      <c r="Q39" s="77"/>
      <c r="R39" s="90">
        <v>0</v>
      </c>
      <c r="S39" s="77"/>
      <c r="T39" s="90">
        <v>0</v>
      </c>
      <c r="U39" s="77"/>
      <c r="V39" s="90">
        <v>0</v>
      </c>
      <c r="W39" s="77"/>
      <c r="X39" s="90">
        <v>0</v>
      </c>
      <c r="Y39" s="77"/>
      <c r="Z39" s="90">
        <v>0</v>
      </c>
      <c r="AA39" s="77"/>
      <c r="AB39" s="90">
        <v>0</v>
      </c>
      <c r="AC39" s="77"/>
      <c r="AD39" s="90">
        <v>0</v>
      </c>
      <c r="AE39" s="77"/>
      <c r="AF39" s="99"/>
    </row>
    <row r="40" spans="1:44" s="74" customFormat="1" ht="47.25" customHeight="1" x14ac:dyDescent="0.2">
      <c r="A40" s="107" t="s">
        <v>25</v>
      </c>
      <c r="B40" s="110">
        <f>B35+B27+B19+B13</f>
        <v>195224.51100000003</v>
      </c>
      <c r="C40" s="77">
        <f t="shared" ref="C40:AE40" si="5">C35+C27+C19+C13</f>
        <v>60460.441999999995</v>
      </c>
      <c r="D40" s="77">
        <f t="shared" si="5"/>
        <v>60460.441999999995</v>
      </c>
      <c r="E40" s="77">
        <f>I40+K40+M40+O40</f>
        <v>57373.599999999999</v>
      </c>
      <c r="F40" s="77">
        <f>E40/B40*100</f>
        <v>29.388522837688136</v>
      </c>
      <c r="G40" s="77">
        <f>E40/C40*100</f>
        <v>94.894443543763714</v>
      </c>
      <c r="H40" s="90">
        <f t="shared" si="5"/>
        <v>10722.093000000001</v>
      </c>
      <c r="I40" s="77">
        <f t="shared" si="5"/>
        <v>6910.6</v>
      </c>
      <c r="J40" s="90">
        <f t="shared" si="5"/>
        <v>17076.858999999997</v>
      </c>
      <c r="K40" s="77">
        <f t="shared" si="5"/>
        <v>17920.419999999998</v>
      </c>
      <c r="L40" s="90">
        <f t="shared" si="5"/>
        <v>16260.59</v>
      </c>
      <c r="M40" s="90">
        <f t="shared" si="5"/>
        <v>14275.44</v>
      </c>
      <c r="N40" s="90">
        <f t="shared" si="5"/>
        <v>16400.893</v>
      </c>
      <c r="O40" s="77">
        <f t="shared" si="5"/>
        <v>18267.14</v>
      </c>
      <c r="P40" s="90">
        <f t="shared" si="5"/>
        <v>21875.298999999999</v>
      </c>
      <c r="Q40" s="77">
        <f t="shared" si="5"/>
        <v>0</v>
      </c>
      <c r="R40" s="90">
        <f t="shared" si="5"/>
        <v>18091.249</v>
      </c>
      <c r="S40" s="77">
        <f t="shared" si="5"/>
        <v>0</v>
      </c>
      <c r="T40" s="90">
        <f t="shared" si="5"/>
        <v>16440.951999999997</v>
      </c>
      <c r="U40" s="77">
        <f t="shared" si="5"/>
        <v>0</v>
      </c>
      <c r="V40" s="90">
        <f t="shared" si="5"/>
        <v>9261.8220000000001</v>
      </c>
      <c r="W40" s="77">
        <f t="shared" si="5"/>
        <v>0</v>
      </c>
      <c r="X40" s="90">
        <f t="shared" si="5"/>
        <v>14175.884</v>
      </c>
      <c r="Y40" s="77">
        <f t="shared" si="5"/>
        <v>0</v>
      </c>
      <c r="Z40" s="90">
        <f t="shared" si="5"/>
        <v>16329.324000000001</v>
      </c>
      <c r="AA40" s="77">
        <f t="shared" si="5"/>
        <v>0</v>
      </c>
      <c r="AB40" s="90">
        <f t="shared" si="5"/>
        <v>13328.76</v>
      </c>
      <c r="AC40" s="77">
        <f t="shared" si="5"/>
        <v>0</v>
      </c>
      <c r="AD40" s="90">
        <f t="shared" si="5"/>
        <v>25260.786</v>
      </c>
      <c r="AE40" s="77">
        <f t="shared" si="5"/>
        <v>0</v>
      </c>
      <c r="AF40" s="99"/>
    </row>
    <row r="41" spans="1:44" s="74" customFormat="1" ht="47.25" customHeight="1" x14ac:dyDescent="0.2">
      <c r="A41" s="81" t="s">
        <v>26</v>
      </c>
      <c r="B41" s="82"/>
      <c r="C41" s="77"/>
      <c r="D41" s="77"/>
      <c r="E41" s="78">
        <f>K41+M41+O41+Q41+S41+U41+W41+Y41+AA41+AC41+AE41</f>
        <v>0</v>
      </c>
      <c r="F41" s="78"/>
      <c r="G41" s="78"/>
      <c r="H41" s="79"/>
      <c r="I41" s="78"/>
      <c r="J41" s="79"/>
      <c r="K41" s="78"/>
      <c r="L41" s="79"/>
      <c r="M41" s="79"/>
      <c r="N41" s="79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78"/>
      <c r="Z41" s="79"/>
      <c r="AA41" s="78"/>
      <c r="AB41" s="79"/>
      <c r="AC41" s="78"/>
      <c r="AD41" s="79"/>
      <c r="AE41" s="78"/>
      <c r="AF41" s="80"/>
    </row>
    <row r="42" spans="1:44" s="74" customFormat="1" ht="47.25" customHeight="1" x14ac:dyDescent="0.2">
      <c r="A42" s="81" t="s">
        <v>27</v>
      </c>
      <c r="B42" s="82"/>
      <c r="C42" s="77"/>
      <c r="D42" s="77"/>
      <c r="E42" s="78">
        <f>K42+M42+O42+Q42+S42+U42+W42+Y42+AA42+AC42+AE42</f>
        <v>0</v>
      </c>
      <c r="F42" s="78"/>
      <c r="G42" s="78"/>
      <c r="H42" s="79"/>
      <c r="I42" s="78"/>
      <c r="J42" s="79"/>
      <c r="K42" s="78"/>
      <c r="L42" s="79"/>
      <c r="M42" s="79"/>
      <c r="N42" s="79"/>
      <c r="O42" s="78"/>
      <c r="P42" s="79"/>
      <c r="Q42" s="78"/>
      <c r="R42" s="79"/>
      <c r="S42" s="78"/>
      <c r="T42" s="79"/>
      <c r="U42" s="78"/>
      <c r="V42" s="79"/>
      <c r="W42" s="78"/>
      <c r="X42" s="79"/>
      <c r="Y42" s="78"/>
      <c r="Z42" s="79"/>
      <c r="AA42" s="78"/>
      <c r="AB42" s="79"/>
      <c r="AC42" s="78"/>
      <c r="AD42" s="79"/>
      <c r="AE42" s="78"/>
      <c r="AF42" s="80"/>
    </row>
    <row r="43" spans="1:44" ht="47.25" customHeight="1" x14ac:dyDescent="0.2">
      <c r="B43" s="101"/>
    </row>
    <row r="44" spans="1:44" ht="47.25" customHeight="1" x14ac:dyDescent="0.2">
      <c r="B44" s="152" t="s">
        <v>42</v>
      </c>
      <c r="C44" s="152"/>
      <c r="D44" s="152"/>
      <c r="E44" s="152"/>
      <c r="F44" s="152"/>
      <c r="G44" s="152"/>
      <c r="H44" s="159" t="s">
        <v>53</v>
      </c>
      <c r="I44" s="159"/>
      <c r="J44" s="159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 x14ac:dyDescent="0.2">
      <c r="B45" s="101"/>
      <c r="C45" s="101"/>
      <c r="D45" s="101"/>
      <c r="E45" s="101"/>
      <c r="F45" s="101"/>
      <c r="G45" s="101"/>
      <c r="H45" s="103"/>
      <c r="I45" s="103"/>
      <c r="J45" s="103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 x14ac:dyDescent="0.2">
      <c r="B46" s="152" t="s">
        <v>54</v>
      </c>
      <c r="C46" s="152"/>
      <c r="D46" s="152"/>
      <c r="E46" s="152"/>
      <c r="F46" s="101"/>
      <c r="G46" s="101"/>
      <c r="H46" s="103"/>
      <c r="I46" s="159" t="s">
        <v>55</v>
      </c>
      <c r="J46" s="159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 x14ac:dyDescent="0.2">
      <c r="C47" s="100"/>
      <c r="D47" s="100"/>
      <c r="E47" s="100"/>
      <c r="F47" s="100"/>
      <c r="G47" s="100"/>
      <c r="H47" s="102"/>
      <c r="I47" s="102"/>
      <c r="J47" s="102"/>
      <c r="K47" s="102"/>
      <c r="L47" s="102"/>
      <c r="M47" s="102"/>
      <c r="N47" s="102"/>
      <c r="O47" s="102"/>
      <c r="P47" s="102"/>
      <c r="Q47" s="104"/>
      <c r="R47" s="102"/>
      <c r="S47" s="102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0"/>
    </row>
    <row r="48" spans="1:44" ht="47.25" customHeight="1" x14ac:dyDescent="0.2">
      <c r="B48" s="152" t="s">
        <v>56</v>
      </c>
      <c r="C48" s="152"/>
      <c r="D48" s="152"/>
      <c r="E48" s="152"/>
      <c r="F48" s="152"/>
      <c r="G48" s="100"/>
      <c r="H48" s="102"/>
      <c r="I48" s="102"/>
      <c r="J48" s="102"/>
      <c r="K48" s="102"/>
      <c r="L48" s="102"/>
      <c r="M48" s="102"/>
      <c r="N48" s="102"/>
      <c r="O48" s="102"/>
      <c r="P48" s="102"/>
      <c r="Q48" s="104"/>
      <c r="R48" s="102"/>
      <c r="S48" s="102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0"/>
    </row>
    <row r="49" spans="2:7" ht="47.25" customHeight="1" x14ac:dyDescent="0.2">
      <c r="B49" s="152" t="s">
        <v>47</v>
      </c>
      <c r="C49" s="152"/>
      <c r="D49" s="152"/>
      <c r="E49" s="152"/>
      <c r="F49" s="152"/>
      <c r="G49" s="152"/>
    </row>
  </sheetData>
  <mergeCells count="31"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AF11:AF13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B48:F48"/>
    <mergeCell ref="B49:G49"/>
    <mergeCell ref="AF16:AF19"/>
    <mergeCell ref="AF24:AF27"/>
    <mergeCell ref="AF32:AF35"/>
    <mergeCell ref="B44:G44"/>
    <mergeCell ref="H44:J44"/>
    <mergeCell ref="B46:E46"/>
    <mergeCell ref="I46:J46"/>
  </mergeCells>
  <printOptions horizontalCentered="1"/>
  <pageMargins left="0" right="0" top="0" bottom="0" header="0.31496062992125984" footer="0.31496062992125984"/>
  <pageSetup paperSize="9" scale="4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3"/>
  <sheetViews>
    <sheetView workbookViewId="0">
      <pane xSplit="10" ySplit="6" topLeftCell="V10" activePane="bottomRight" state="frozen"/>
      <selection pane="topRight" activeCell="K1" sqref="K1"/>
      <selection pane="bottomLeft" activeCell="A7" sqref="A7"/>
      <selection pane="bottomRight" activeCell="E11" sqref="E11"/>
    </sheetView>
  </sheetViews>
  <sheetFormatPr defaultColWidth="8.85546875" defaultRowHeight="12.75" x14ac:dyDescent="0.2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7" width="8.8554687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16.5703125" style="100" customWidth="1"/>
    <col min="33" max="16384" width="8.85546875" style="59"/>
  </cols>
  <sheetData>
    <row r="1" spans="1:32" ht="47.25" customHeight="1" x14ac:dyDescent="0.25">
      <c r="A1" s="162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58" t="s">
        <v>14</v>
      </c>
      <c r="T1" s="162" t="s">
        <v>32</v>
      </c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58" t="s">
        <v>14</v>
      </c>
    </row>
    <row r="2" spans="1:32" s="61" customFormat="1" ht="47.25" customHeight="1" x14ac:dyDescent="0.2">
      <c r="A2" s="161" t="s">
        <v>5</v>
      </c>
      <c r="B2" s="163" t="s">
        <v>23</v>
      </c>
      <c r="C2" s="163" t="s">
        <v>19</v>
      </c>
      <c r="D2" s="163" t="s">
        <v>49</v>
      </c>
      <c r="E2" s="163" t="s">
        <v>20</v>
      </c>
      <c r="F2" s="160" t="s">
        <v>15</v>
      </c>
      <c r="G2" s="160"/>
      <c r="H2" s="160" t="s">
        <v>0</v>
      </c>
      <c r="I2" s="160"/>
      <c r="J2" s="160" t="s">
        <v>1</v>
      </c>
      <c r="K2" s="160"/>
      <c r="L2" s="160" t="s">
        <v>2</v>
      </c>
      <c r="M2" s="160"/>
      <c r="N2" s="160" t="s">
        <v>3</v>
      </c>
      <c r="O2" s="160"/>
      <c r="P2" s="160" t="s">
        <v>4</v>
      </c>
      <c r="Q2" s="160"/>
      <c r="R2" s="160" t="s">
        <v>6</v>
      </c>
      <c r="S2" s="160"/>
      <c r="T2" s="160" t="s">
        <v>7</v>
      </c>
      <c r="U2" s="160"/>
      <c r="V2" s="160" t="s">
        <v>8</v>
      </c>
      <c r="W2" s="160"/>
      <c r="X2" s="160" t="s">
        <v>9</v>
      </c>
      <c r="Y2" s="160"/>
      <c r="Z2" s="160" t="s">
        <v>10</v>
      </c>
      <c r="AA2" s="160"/>
      <c r="AB2" s="160" t="s">
        <v>11</v>
      </c>
      <c r="AC2" s="160"/>
      <c r="AD2" s="160" t="s">
        <v>12</v>
      </c>
      <c r="AE2" s="160"/>
      <c r="AF2" s="161" t="s">
        <v>21</v>
      </c>
    </row>
    <row r="3" spans="1:32" s="61" customFormat="1" ht="47.25" customHeight="1" x14ac:dyDescent="0.2">
      <c r="A3" s="161"/>
      <c r="B3" s="164"/>
      <c r="C3" s="164"/>
      <c r="D3" s="164"/>
      <c r="E3" s="164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61"/>
    </row>
    <row r="4" spans="1:32" s="64" customFormat="1" ht="47.25" customHeight="1" x14ac:dyDescent="0.2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 x14ac:dyDescent="0.2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 x14ac:dyDescent="0.2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 x14ac:dyDescent="0.2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 x14ac:dyDescent="0.2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 x14ac:dyDescent="0.2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 x14ac:dyDescent="0.2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 x14ac:dyDescent="0.2">
      <c r="A11" s="84" t="s">
        <v>30</v>
      </c>
      <c r="B11" s="85">
        <f>B12+B13+B14+B15</f>
        <v>3045.2000000000003</v>
      </c>
      <c r="C11" s="86">
        <f>C12+C13+C14+C15</f>
        <v>1756.0620000000001</v>
      </c>
      <c r="D11" s="86">
        <f>D13</f>
        <v>1756.0620000000001</v>
      </c>
      <c r="E11" s="86">
        <f>E12+E13+E14+E15</f>
        <v>1322.42</v>
      </c>
      <c r="F11" s="86">
        <f>E11/B11*100</f>
        <v>43.426375935899117</v>
      </c>
      <c r="G11" s="87">
        <f>E11/C11*100</f>
        <v>75.305997168664888</v>
      </c>
      <c r="H11" s="111">
        <v>0</v>
      </c>
      <c r="I11" s="86">
        <v>0</v>
      </c>
      <c r="J11" s="111">
        <f>J12+J13</f>
        <v>287.00900000000001</v>
      </c>
      <c r="K11" s="86">
        <f t="shared" ref="K11:AE11" si="0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139.66900000000001</v>
      </c>
      <c r="Q11" s="86">
        <f t="shared" si="0"/>
        <v>190.91</v>
      </c>
      <c r="R11" s="111">
        <f t="shared" si="0"/>
        <v>31.646999999999998</v>
      </c>
      <c r="S11" s="86">
        <f t="shared" si="0"/>
        <v>0</v>
      </c>
      <c r="T11" s="111">
        <f t="shared" si="0"/>
        <v>341.00200000000001</v>
      </c>
      <c r="U11" s="86">
        <f t="shared" si="0"/>
        <v>0</v>
      </c>
      <c r="V11" s="111">
        <f t="shared" si="0"/>
        <v>27.798999999999999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446.11399999999998</v>
      </c>
      <c r="AA11" s="86">
        <f t="shared" si="0"/>
        <v>0</v>
      </c>
      <c r="AB11" s="111">
        <f t="shared" si="0"/>
        <v>124.09399999999999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53" t="s">
        <v>57</v>
      </c>
    </row>
    <row r="12" spans="1:32" s="74" customFormat="1" ht="47.25" customHeight="1" x14ac:dyDescent="0.2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54"/>
    </row>
    <row r="13" spans="1:32" s="74" customFormat="1" ht="47.25" customHeight="1" x14ac:dyDescent="0.2">
      <c r="A13" s="107" t="s">
        <v>25</v>
      </c>
      <c r="B13" s="108">
        <f>J13+L13+N13+P13+R13+T13+V13+X13+Z13+AB13+AD13</f>
        <v>3045.2000000000003</v>
      </c>
      <c r="C13" s="77">
        <f>H13+J13+L13+N13+P13</f>
        <v>1756.0620000000001</v>
      </c>
      <c r="D13" s="77">
        <f>C13</f>
        <v>1756.0620000000001</v>
      </c>
      <c r="E13" s="78">
        <f>I13+K13+M13+O13+Q13</f>
        <v>1322.42</v>
      </c>
      <c r="F13" s="77">
        <f>E13/B13*100</f>
        <v>43.426375935899117</v>
      </c>
      <c r="G13" s="90">
        <f>E13/C13*100</f>
        <v>75.305997168664888</v>
      </c>
      <c r="H13" s="113">
        <v>0</v>
      </c>
      <c r="I13" s="78">
        <v>0</v>
      </c>
      <c r="J13" s="113">
        <v>287.00900000000001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139.66900000000001</v>
      </c>
      <c r="Q13" s="77">
        <v>190.91</v>
      </c>
      <c r="R13" s="113">
        <v>31.646999999999998</v>
      </c>
      <c r="S13" s="77"/>
      <c r="T13" s="113">
        <v>341.00200000000001</v>
      </c>
      <c r="U13" s="77"/>
      <c r="V13" s="113">
        <v>27.798999999999999</v>
      </c>
      <c r="W13" s="77"/>
      <c r="X13" s="113">
        <v>146.386</v>
      </c>
      <c r="Y13" s="77"/>
      <c r="Z13" s="113">
        <v>446.11399999999998</v>
      </c>
      <c r="AA13" s="77"/>
      <c r="AB13" s="113">
        <v>124.09399999999999</v>
      </c>
      <c r="AC13" s="77"/>
      <c r="AD13" s="113">
        <v>172.096</v>
      </c>
      <c r="AE13" s="78"/>
      <c r="AF13" s="155"/>
    </row>
    <row r="14" spans="1:32" s="74" customFormat="1" ht="47.25" customHeight="1" x14ac:dyDescent="0.2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 x14ac:dyDescent="0.2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 x14ac:dyDescent="0.2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56" t="s">
        <v>58</v>
      </c>
    </row>
    <row r="17" spans="1:32" s="74" customFormat="1" ht="47.25" customHeight="1" x14ac:dyDescent="0.2">
      <c r="A17" s="105" t="s">
        <v>30</v>
      </c>
      <c r="B17" s="106">
        <f>B18+B19</f>
        <v>180931.10399999999</v>
      </c>
      <c r="C17" s="78">
        <f>C19</f>
        <v>73198.572</v>
      </c>
      <c r="D17" s="78">
        <f>D19</f>
        <v>73198.572</v>
      </c>
      <c r="E17" s="78">
        <f>E19</f>
        <v>67147.33</v>
      </c>
      <c r="F17" s="78">
        <f>E17/B17*100</f>
        <v>37.112098757768038</v>
      </c>
      <c r="G17" s="79">
        <f>E17/C17*100</f>
        <v>91.733114684259149</v>
      </c>
      <c r="H17" s="112">
        <f>H19</f>
        <v>7282.5879999999997</v>
      </c>
      <c r="I17" s="78">
        <v>5385.6</v>
      </c>
      <c r="J17" s="112">
        <f>J18+J19</f>
        <v>15698.08</v>
      </c>
      <c r="K17" s="78">
        <f>K18+K19</f>
        <v>15698.81</v>
      </c>
      <c r="L17" s="112">
        <f t="shared" ref="L17:AE17" si="1">L18+L19</f>
        <v>14327.93</v>
      </c>
      <c r="M17" s="79">
        <f t="shared" si="1"/>
        <v>13021.45</v>
      </c>
      <c r="N17" s="112">
        <f t="shared" si="1"/>
        <v>14218.093999999999</v>
      </c>
      <c r="O17" s="78">
        <f t="shared" si="1"/>
        <v>15823.16</v>
      </c>
      <c r="P17" s="112">
        <f t="shared" si="1"/>
        <v>21671.88</v>
      </c>
      <c r="Q17" s="78">
        <f t="shared" si="1"/>
        <v>17218.310000000001</v>
      </c>
      <c r="R17" s="112">
        <f t="shared" si="1"/>
        <v>17336.412</v>
      </c>
      <c r="S17" s="78">
        <f t="shared" si="1"/>
        <v>0</v>
      </c>
      <c r="T17" s="112">
        <f t="shared" si="1"/>
        <v>15206.08</v>
      </c>
      <c r="U17" s="78">
        <f t="shared" si="1"/>
        <v>0</v>
      </c>
      <c r="V17" s="112">
        <f t="shared" si="1"/>
        <v>8808.8799999999992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57"/>
    </row>
    <row r="18" spans="1:32" s="74" customFormat="1" ht="48" customHeight="1" x14ac:dyDescent="0.2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57"/>
    </row>
    <row r="19" spans="1:32" s="74" customFormat="1" ht="57.75" customHeight="1" x14ac:dyDescent="0.2">
      <c r="A19" s="107" t="s">
        <v>25</v>
      </c>
      <c r="B19" s="108">
        <f>H19+J19+L19+N19+P19+R19+T19+V19+X19+Z19+AB19+AD19</f>
        <v>180931.10399999999</v>
      </c>
      <c r="C19" s="77">
        <f>H19+J19+L19+N19+P19</f>
        <v>73198.572</v>
      </c>
      <c r="D19" s="77">
        <f>C19</f>
        <v>73198.572</v>
      </c>
      <c r="E19" s="77">
        <f>I19+K19+M19+O19+Q19</f>
        <v>67147.33</v>
      </c>
      <c r="F19" s="77">
        <f>E19/B19*100</f>
        <v>37.112098757768038</v>
      </c>
      <c r="G19" s="90">
        <f>E19/C19*100</f>
        <v>91.733114684259149</v>
      </c>
      <c r="H19" s="113">
        <v>7282.5879999999997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14218.093999999999</v>
      </c>
      <c r="O19" s="77">
        <v>15823.16</v>
      </c>
      <c r="P19" s="113">
        <v>21671.88</v>
      </c>
      <c r="Q19" s="77">
        <v>17218.310000000001</v>
      </c>
      <c r="R19" s="113">
        <v>17336.412</v>
      </c>
      <c r="S19" s="77"/>
      <c r="T19" s="113">
        <v>15206.08</v>
      </c>
      <c r="U19" s="77"/>
      <c r="V19" s="113">
        <v>8808.8799999999992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58"/>
    </row>
    <row r="20" spans="1:32" s="74" customFormat="1" ht="47.25" customHeight="1" x14ac:dyDescent="0.2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 x14ac:dyDescent="0.2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 x14ac:dyDescent="0.2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 x14ac:dyDescent="0.2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 x14ac:dyDescent="0.2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56" t="s">
        <v>59</v>
      </c>
    </row>
    <row r="25" spans="1:32" s="96" customFormat="1" ht="24" customHeight="1" x14ac:dyDescent="0.2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3195.89</v>
      </c>
      <c r="F25" s="71">
        <f>E25/B25*100</f>
        <v>87.100386650724957</v>
      </c>
      <c r="G25" s="72">
        <f>E25/C25*100</f>
        <v>90.862024848605458</v>
      </c>
      <c r="H25" s="118">
        <f>H26+H27</f>
        <v>1706.125</v>
      </c>
      <c r="I25" s="71">
        <f t="shared" ref="I25:AE25" si="2">I26+I27</f>
        <v>179</v>
      </c>
      <c r="J25" s="118">
        <f t="shared" si="2"/>
        <v>533.79999999999995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713.97500000000002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0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23.263000000000002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57"/>
    </row>
    <row r="26" spans="1:32" s="74" customFormat="1" ht="18.75" customHeight="1" x14ac:dyDescent="0.2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57"/>
    </row>
    <row r="27" spans="1:32" s="74" customFormat="1" ht="19.5" customHeight="1" x14ac:dyDescent="0.2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</f>
        <v>3195.89</v>
      </c>
      <c r="F27" s="77">
        <f>E27/B27*100</f>
        <v>87.100386650724957</v>
      </c>
      <c r="G27" s="97">
        <f>E27/C27*100</f>
        <v>90.862024848605458</v>
      </c>
      <c r="H27" s="113">
        <v>1706.125</v>
      </c>
      <c r="I27" s="77">
        <v>179</v>
      </c>
      <c r="J27" s="113">
        <v>533.79999999999995</v>
      </c>
      <c r="K27" s="77">
        <v>1050.94</v>
      </c>
      <c r="L27" s="113">
        <v>509</v>
      </c>
      <c r="M27" s="90">
        <v>649.01</v>
      </c>
      <c r="N27" s="113">
        <v>713.97500000000002</v>
      </c>
      <c r="O27" s="77">
        <v>628.53</v>
      </c>
      <c r="P27" s="113">
        <v>54.4</v>
      </c>
      <c r="Q27" s="77">
        <v>688.41</v>
      </c>
      <c r="R27" s="113"/>
      <c r="S27" s="77"/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23.263000000000002</v>
      </c>
      <c r="AC27" s="77"/>
      <c r="AD27" s="113">
        <v>0.04</v>
      </c>
      <c r="AE27" s="78"/>
      <c r="AF27" s="158"/>
    </row>
    <row r="28" spans="1:32" s="74" customFormat="1" ht="24.75" customHeight="1" x14ac:dyDescent="0.2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 x14ac:dyDescent="0.2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 x14ac:dyDescent="0.2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 x14ac:dyDescent="0.2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 x14ac:dyDescent="0.2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56" t="s">
        <v>60</v>
      </c>
    </row>
    <row r="33" spans="1:44" s="74" customFormat="1" ht="47.25" customHeight="1" x14ac:dyDescent="0.2">
      <c r="A33" s="105" t="s">
        <v>30</v>
      </c>
      <c r="B33" s="109">
        <f>B35</f>
        <v>7579.0000000000018</v>
      </c>
      <c r="C33" s="78">
        <f>C35</f>
        <v>4507.0800000000008</v>
      </c>
      <c r="D33" s="78">
        <f>C33</f>
        <v>4507.0800000000008</v>
      </c>
      <c r="E33" s="78">
        <f>E35</f>
        <v>4090.19</v>
      </c>
      <c r="F33" s="78">
        <f>E33/B33*100</f>
        <v>53.967409948542013</v>
      </c>
      <c r="G33" s="79">
        <f>E33/C33*100</f>
        <v>90.750330590981292</v>
      </c>
      <c r="H33" s="112">
        <f>H35</f>
        <v>1733.38</v>
      </c>
      <c r="I33" s="78">
        <f t="shared" ref="I33:AE33" si="3">I34+I35</f>
        <v>1346</v>
      </c>
      <c r="J33" s="112">
        <v>557.97</v>
      </c>
      <c r="K33" s="78">
        <v>903.05</v>
      </c>
      <c r="L33" s="112">
        <f>L34+L35</f>
        <v>313.95999999999998</v>
      </c>
      <c r="M33" s="79">
        <f t="shared" si="3"/>
        <v>308</v>
      </c>
      <c r="N33" s="112">
        <f t="shared" si="3"/>
        <v>1249.1400000000001</v>
      </c>
      <c r="O33" s="78">
        <f t="shared" si="3"/>
        <v>1248.54</v>
      </c>
      <c r="P33" s="112">
        <f t="shared" si="3"/>
        <v>652.63</v>
      </c>
      <c r="Q33" s="78">
        <f t="shared" si="3"/>
        <v>284.60000000000002</v>
      </c>
      <c r="R33" s="112">
        <f t="shared" si="3"/>
        <v>1111.47</v>
      </c>
      <c r="S33" s="78">
        <f t="shared" si="3"/>
        <v>0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57"/>
    </row>
    <row r="34" spans="1:44" s="74" customFormat="1" ht="47.25" customHeight="1" x14ac:dyDescent="0.2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57"/>
    </row>
    <row r="35" spans="1:44" s="74" customFormat="1" ht="52.5" customHeight="1" x14ac:dyDescent="0.2">
      <c r="A35" s="107" t="s">
        <v>25</v>
      </c>
      <c r="B35" s="110">
        <f>H35+J35+L35+N35+P35+R35+T35+V35+X35+Z35+AB35+AD35</f>
        <v>7579.0000000000018</v>
      </c>
      <c r="C35" s="77">
        <f>H35+J35+L35+N35+P35</f>
        <v>4507.0800000000008</v>
      </c>
      <c r="D35" s="77">
        <f>C35</f>
        <v>4507.0800000000008</v>
      </c>
      <c r="E35" s="77">
        <f>I35+K35+M35+O35+Q35</f>
        <v>4090.19</v>
      </c>
      <c r="F35" s="77">
        <f>E35/B35*100</f>
        <v>53.967409948542013</v>
      </c>
      <c r="G35" s="90">
        <f>E35/C35*100</f>
        <v>90.750330590981292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313.95999999999998</v>
      </c>
      <c r="M35" s="90">
        <v>308</v>
      </c>
      <c r="N35" s="113">
        <v>1249.1400000000001</v>
      </c>
      <c r="O35" s="77">
        <v>1248.54</v>
      </c>
      <c r="P35" s="113">
        <v>652.63</v>
      </c>
      <c r="Q35" s="77">
        <v>284.60000000000002</v>
      </c>
      <c r="R35" s="113">
        <v>1111.47</v>
      </c>
      <c r="S35" s="77"/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58"/>
    </row>
    <row r="36" spans="1:44" s="74" customFormat="1" ht="24" customHeight="1" x14ac:dyDescent="0.2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74" customFormat="1" ht="20.25" customHeight="1" x14ac:dyDescent="0.2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44" s="98" customFormat="1" ht="24" customHeight="1" x14ac:dyDescent="0.2">
      <c r="A38" s="105" t="s">
        <v>31</v>
      </c>
      <c r="B38" s="109">
        <f>B39+B40</f>
        <v>195224.50700000001</v>
      </c>
      <c r="C38" s="78">
        <f t="shared" ref="C38:AE38" si="4">C39+C40</f>
        <v>82979.013999999996</v>
      </c>
      <c r="D38" s="78">
        <f t="shared" si="4"/>
        <v>82979.013999999996</v>
      </c>
      <c r="E38" s="78">
        <f t="shared" si="4"/>
        <v>75755.83</v>
      </c>
      <c r="F38" s="78">
        <f t="shared" si="4"/>
        <v>38.804467310039101</v>
      </c>
      <c r="G38" s="78">
        <f t="shared" si="4"/>
        <v>91.295167715538298</v>
      </c>
      <c r="H38" s="112">
        <f t="shared" si="4"/>
        <v>10722.093000000001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17920.419999999998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22518.579000000002</v>
      </c>
      <c r="Q38" s="78">
        <f t="shared" si="4"/>
        <v>18382.23</v>
      </c>
      <c r="R38" s="112">
        <f t="shared" si="4"/>
        <v>18479.529000000002</v>
      </c>
      <c r="S38" s="78">
        <f t="shared" si="4"/>
        <v>0</v>
      </c>
      <c r="T38" s="112">
        <f t="shared" si="4"/>
        <v>15888.392</v>
      </c>
      <c r="U38" s="78">
        <f t="shared" si="4"/>
        <v>0</v>
      </c>
      <c r="V38" s="112">
        <f t="shared" si="4"/>
        <v>9191.1190000000006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25260.756000000001</v>
      </c>
      <c r="AE38" s="78">
        <f t="shared" si="4"/>
        <v>0</v>
      </c>
      <c r="AF38" s="80"/>
    </row>
    <row r="39" spans="1:44" s="74" customFormat="1" ht="17.25" customHeight="1" x14ac:dyDescent="0.2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44" s="74" customFormat="1" ht="15.75" customHeight="1" x14ac:dyDescent="0.2">
      <c r="A40" s="107" t="s">
        <v>25</v>
      </c>
      <c r="B40" s="110">
        <f>B35+B27+B19+B13</f>
        <v>195224.50700000001</v>
      </c>
      <c r="C40" s="77">
        <f>H40+J40+L40+N40+P40</f>
        <v>82979.013999999996</v>
      </c>
      <c r="D40" s="77">
        <f>C40</f>
        <v>82979.013999999996</v>
      </c>
      <c r="E40" s="77">
        <f>I40+K40+M40+O40+Q40</f>
        <v>75755.83</v>
      </c>
      <c r="F40" s="77">
        <f>E40/B40*100</f>
        <v>38.804467310039101</v>
      </c>
      <c r="G40" s="77">
        <f>E40/C40*100</f>
        <v>91.295167715538298</v>
      </c>
      <c r="H40" s="113">
        <f t="shared" ref="H40:AE40" si="5">H35+H27+H19+H13</f>
        <v>10722.093000000001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17920.419999999998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22518.579000000002</v>
      </c>
      <c r="Q40" s="77">
        <f t="shared" si="5"/>
        <v>18382.23</v>
      </c>
      <c r="R40" s="113">
        <f t="shared" si="5"/>
        <v>18479.529000000002</v>
      </c>
      <c r="S40" s="77">
        <f t="shared" si="5"/>
        <v>0</v>
      </c>
      <c r="T40" s="113">
        <f t="shared" si="5"/>
        <v>15888.392</v>
      </c>
      <c r="U40" s="77">
        <f t="shared" si="5"/>
        <v>0</v>
      </c>
      <c r="V40" s="113">
        <f t="shared" si="5"/>
        <v>9191.1190000000006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25260.756000000001</v>
      </c>
      <c r="AE40" s="77">
        <f t="shared" si="5"/>
        <v>0</v>
      </c>
      <c r="AF40" s="99"/>
    </row>
    <row r="41" spans="1:44" ht="47.25" customHeight="1" x14ac:dyDescent="0.2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 x14ac:dyDescent="0.3">
      <c r="A42" s="122"/>
      <c r="B42" s="165" t="s">
        <v>42</v>
      </c>
      <c r="C42" s="165"/>
      <c r="D42" s="165"/>
      <c r="E42" s="165"/>
      <c r="F42" s="165"/>
      <c r="G42" s="165"/>
      <c r="H42" s="166" t="s">
        <v>61</v>
      </c>
      <c r="I42" s="166"/>
      <c r="J42" s="166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1:44" ht="47.25" customHeight="1" x14ac:dyDescent="0.2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57.75" customHeight="1" x14ac:dyDescent="0.2">
      <c r="B44" s="138" t="s">
        <v>62</v>
      </c>
      <c r="C44" s="138"/>
      <c r="D44" s="138"/>
      <c r="E44" s="138"/>
      <c r="F44" s="101"/>
      <c r="G44" s="101"/>
      <c r="H44" s="167" t="s">
        <v>63</v>
      </c>
      <c r="I44" s="167"/>
      <c r="J44" s="167"/>
      <c r="K44" s="167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 x14ac:dyDescent="0.2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 x14ac:dyDescent="0.2">
      <c r="B46" s="152" t="s">
        <v>56</v>
      </c>
      <c r="C46" s="152"/>
      <c r="D46" s="152"/>
      <c r="E46" s="152"/>
      <c r="F46" s="152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 x14ac:dyDescent="0.2">
      <c r="B47" s="152" t="s">
        <v>47</v>
      </c>
      <c r="C47" s="152"/>
      <c r="D47" s="152"/>
      <c r="E47" s="152"/>
      <c r="F47" s="152"/>
      <c r="G47" s="152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x14ac:dyDescent="0.2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 x14ac:dyDescent="0.2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 x14ac:dyDescent="0.2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 x14ac:dyDescent="0.2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 x14ac:dyDescent="0.2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 x14ac:dyDescent="0.2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 x14ac:dyDescent="0.2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 x14ac:dyDescent="0.2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 x14ac:dyDescent="0.2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 x14ac:dyDescent="0.2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 x14ac:dyDescent="0.2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 x14ac:dyDescent="0.2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 x14ac:dyDescent="0.2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 x14ac:dyDescent="0.2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 x14ac:dyDescent="0.2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 x14ac:dyDescent="0.2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 x14ac:dyDescent="0.2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 x14ac:dyDescent="0.2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 x14ac:dyDescent="0.2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 x14ac:dyDescent="0.2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 x14ac:dyDescent="0.2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 x14ac:dyDescent="0.2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 x14ac:dyDescent="0.2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 x14ac:dyDescent="0.2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 x14ac:dyDescent="0.2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 x14ac:dyDescent="0.2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 x14ac:dyDescent="0.2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 x14ac:dyDescent="0.2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 x14ac:dyDescent="0.2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 x14ac:dyDescent="0.2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 x14ac:dyDescent="0.2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 x14ac:dyDescent="0.2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 x14ac:dyDescent="0.2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 x14ac:dyDescent="0.2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 x14ac:dyDescent="0.2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 x14ac:dyDescent="0.2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 x14ac:dyDescent="0.2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 x14ac:dyDescent="0.2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 x14ac:dyDescent="0.2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 x14ac:dyDescent="0.2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 x14ac:dyDescent="0.2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 x14ac:dyDescent="0.2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 x14ac:dyDescent="0.2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 x14ac:dyDescent="0.2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 x14ac:dyDescent="0.2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 x14ac:dyDescent="0.2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 x14ac:dyDescent="0.2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 x14ac:dyDescent="0.2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 x14ac:dyDescent="0.2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 x14ac:dyDescent="0.2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 x14ac:dyDescent="0.2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 x14ac:dyDescent="0.2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 x14ac:dyDescent="0.2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 x14ac:dyDescent="0.2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 x14ac:dyDescent="0.2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 x14ac:dyDescent="0.2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 x14ac:dyDescent="0.2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 x14ac:dyDescent="0.2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 x14ac:dyDescent="0.2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 x14ac:dyDescent="0.2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 x14ac:dyDescent="0.2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 x14ac:dyDescent="0.2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 x14ac:dyDescent="0.2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 x14ac:dyDescent="0.2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 x14ac:dyDescent="0.2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 x14ac:dyDescent="0.2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 x14ac:dyDescent="0.2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 x14ac:dyDescent="0.2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 x14ac:dyDescent="0.2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 x14ac:dyDescent="0.2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 x14ac:dyDescent="0.2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 x14ac:dyDescent="0.2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 x14ac:dyDescent="0.2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 x14ac:dyDescent="0.2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 x14ac:dyDescent="0.2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 x14ac:dyDescent="0.2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 x14ac:dyDescent="0.2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 x14ac:dyDescent="0.2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 x14ac:dyDescent="0.2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 x14ac:dyDescent="0.2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 x14ac:dyDescent="0.2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 x14ac:dyDescent="0.2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 x14ac:dyDescent="0.2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 x14ac:dyDescent="0.2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 x14ac:dyDescent="0.2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 x14ac:dyDescent="0.2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 x14ac:dyDescent="0.2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 x14ac:dyDescent="0.2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 x14ac:dyDescent="0.2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 x14ac:dyDescent="0.2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 x14ac:dyDescent="0.2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 x14ac:dyDescent="0.2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 x14ac:dyDescent="0.2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 x14ac:dyDescent="0.2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 x14ac:dyDescent="0.2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 x14ac:dyDescent="0.2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 x14ac:dyDescent="0.2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 x14ac:dyDescent="0.2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 x14ac:dyDescent="0.2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 x14ac:dyDescent="0.2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 x14ac:dyDescent="0.2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 x14ac:dyDescent="0.2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 x14ac:dyDescent="0.2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 x14ac:dyDescent="0.2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 x14ac:dyDescent="0.2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 x14ac:dyDescent="0.2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 x14ac:dyDescent="0.2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 x14ac:dyDescent="0.2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 x14ac:dyDescent="0.2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 x14ac:dyDescent="0.2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 x14ac:dyDescent="0.2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 x14ac:dyDescent="0.2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 x14ac:dyDescent="0.2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 x14ac:dyDescent="0.2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 x14ac:dyDescent="0.2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 x14ac:dyDescent="0.2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 x14ac:dyDescent="0.2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 x14ac:dyDescent="0.2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 x14ac:dyDescent="0.2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 x14ac:dyDescent="0.2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 x14ac:dyDescent="0.2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 x14ac:dyDescent="0.2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 x14ac:dyDescent="0.2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 x14ac:dyDescent="0.2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 x14ac:dyDescent="0.2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 x14ac:dyDescent="0.2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 x14ac:dyDescent="0.2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 x14ac:dyDescent="0.2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 x14ac:dyDescent="0.2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 x14ac:dyDescent="0.2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 x14ac:dyDescent="0.2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 x14ac:dyDescent="0.2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 x14ac:dyDescent="0.2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 x14ac:dyDescent="0.2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 x14ac:dyDescent="0.2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 x14ac:dyDescent="0.2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 x14ac:dyDescent="0.2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 x14ac:dyDescent="0.2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 x14ac:dyDescent="0.2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 x14ac:dyDescent="0.2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 x14ac:dyDescent="0.2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 x14ac:dyDescent="0.2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 x14ac:dyDescent="0.2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 x14ac:dyDescent="0.2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 x14ac:dyDescent="0.2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 x14ac:dyDescent="0.2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 x14ac:dyDescent="0.2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 x14ac:dyDescent="0.2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 x14ac:dyDescent="0.2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 x14ac:dyDescent="0.2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 x14ac:dyDescent="0.2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 x14ac:dyDescent="0.2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 x14ac:dyDescent="0.2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 x14ac:dyDescent="0.2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 x14ac:dyDescent="0.2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 x14ac:dyDescent="0.2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 x14ac:dyDescent="0.2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 x14ac:dyDescent="0.2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 x14ac:dyDescent="0.2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 x14ac:dyDescent="0.2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 x14ac:dyDescent="0.2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 x14ac:dyDescent="0.2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 x14ac:dyDescent="0.2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 x14ac:dyDescent="0.2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 x14ac:dyDescent="0.2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 x14ac:dyDescent="0.2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 x14ac:dyDescent="0.2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 x14ac:dyDescent="0.2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 x14ac:dyDescent="0.2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 x14ac:dyDescent="0.2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 x14ac:dyDescent="0.2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 x14ac:dyDescent="0.2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 x14ac:dyDescent="0.2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 x14ac:dyDescent="0.2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 x14ac:dyDescent="0.2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 x14ac:dyDescent="0.2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 x14ac:dyDescent="0.2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 x14ac:dyDescent="0.2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 x14ac:dyDescent="0.2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 x14ac:dyDescent="0.2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 x14ac:dyDescent="0.2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 x14ac:dyDescent="0.2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 x14ac:dyDescent="0.2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 x14ac:dyDescent="0.2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 x14ac:dyDescent="0.2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 x14ac:dyDescent="0.2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 x14ac:dyDescent="0.2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 x14ac:dyDescent="0.2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 x14ac:dyDescent="0.2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 x14ac:dyDescent="0.2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 x14ac:dyDescent="0.2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 x14ac:dyDescent="0.2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 x14ac:dyDescent="0.2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 x14ac:dyDescent="0.2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 x14ac:dyDescent="0.2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 x14ac:dyDescent="0.2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 x14ac:dyDescent="0.2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 x14ac:dyDescent="0.2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 x14ac:dyDescent="0.2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 x14ac:dyDescent="0.2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 x14ac:dyDescent="0.2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 x14ac:dyDescent="0.2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 x14ac:dyDescent="0.2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 x14ac:dyDescent="0.2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 x14ac:dyDescent="0.2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 x14ac:dyDescent="0.2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 x14ac:dyDescent="0.2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 x14ac:dyDescent="0.2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 x14ac:dyDescent="0.2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 x14ac:dyDescent="0.2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 x14ac:dyDescent="0.2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 x14ac:dyDescent="0.2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 x14ac:dyDescent="0.2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 x14ac:dyDescent="0.2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 x14ac:dyDescent="0.2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 x14ac:dyDescent="0.2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 x14ac:dyDescent="0.2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 x14ac:dyDescent="0.2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 x14ac:dyDescent="0.2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 x14ac:dyDescent="0.2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 x14ac:dyDescent="0.2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 x14ac:dyDescent="0.2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 x14ac:dyDescent="0.2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 x14ac:dyDescent="0.2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 x14ac:dyDescent="0.2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 x14ac:dyDescent="0.2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 x14ac:dyDescent="0.2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 x14ac:dyDescent="0.2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 x14ac:dyDescent="0.2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 x14ac:dyDescent="0.2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 x14ac:dyDescent="0.2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 x14ac:dyDescent="0.2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 x14ac:dyDescent="0.2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 x14ac:dyDescent="0.2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 x14ac:dyDescent="0.2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 x14ac:dyDescent="0.2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 x14ac:dyDescent="0.2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 x14ac:dyDescent="0.2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 x14ac:dyDescent="0.2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 x14ac:dyDescent="0.2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 x14ac:dyDescent="0.2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 x14ac:dyDescent="0.2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 x14ac:dyDescent="0.2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 x14ac:dyDescent="0.2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 x14ac:dyDescent="0.2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 x14ac:dyDescent="0.2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 x14ac:dyDescent="0.2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 x14ac:dyDescent="0.2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 x14ac:dyDescent="0.2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 x14ac:dyDescent="0.2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 x14ac:dyDescent="0.2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 x14ac:dyDescent="0.2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 x14ac:dyDescent="0.2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 x14ac:dyDescent="0.2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 x14ac:dyDescent="0.2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 x14ac:dyDescent="0.2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 x14ac:dyDescent="0.2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 x14ac:dyDescent="0.2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 x14ac:dyDescent="0.2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 x14ac:dyDescent="0.2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 x14ac:dyDescent="0.2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 x14ac:dyDescent="0.2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 x14ac:dyDescent="0.2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 x14ac:dyDescent="0.2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 x14ac:dyDescent="0.2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 x14ac:dyDescent="0.2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 x14ac:dyDescent="0.2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 x14ac:dyDescent="0.2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 x14ac:dyDescent="0.2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 x14ac:dyDescent="0.2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 x14ac:dyDescent="0.2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 x14ac:dyDescent="0.2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 x14ac:dyDescent="0.2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 x14ac:dyDescent="0.2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 x14ac:dyDescent="0.2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 x14ac:dyDescent="0.2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 x14ac:dyDescent="0.2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 x14ac:dyDescent="0.2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 x14ac:dyDescent="0.2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 x14ac:dyDescent="0.2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 x14ac:dyDescent="0.2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 x14ac:dyDescent="0.2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 x14ac:dyDescent="0.2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 x14ac:dyDescent="0.2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 x14ac:dyDescent="0.2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 x14ac:dyDescent="0.2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 x14ac:dyDescent="0.2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 x14ac:dyDescent="0.2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 x14ac:dyDescent="0.2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 x14ac:dyDescent="0.2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 x14ac:dyDescent="0.2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 x14ac:dyDescent="0.2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 x14ac:dyDescent="0.2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 x14ac:dyDescent="0.2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 x14ac:dyDescent="0.2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 x14ac:dyDescent="0.2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 x14ac:dyDescent="0.2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 x14ac:dyDescent="0.2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 x14ac:dyDescent="0.2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 x14ac:dyDescent="0.2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 x14ac:dyDescent="0.2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 x14ac:dyDescent="0.2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 x14ac:dyDescent="0.2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 x14ac:dyDescent="0.2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 x14ac:dyDescent="0.2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 x14ac:dyDescent="0.2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 x14ac:dyDescent="0.2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 x14ac:dyDescent="0.2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 x14ac:dyDescent="0.2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 x14ac:dyDescent="0.2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 x14ac:dyDescent="0.2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 x14ac:dyDescent="0.2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 x14ac:dyDescent="0.2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 x14ac:dyDescent="0.2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 x14ac:dyDescent="0.2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 x14ac:dyDescent="0.2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 x14ac:dyDescent="0.2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 x14ac:dyDescent="0.2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 x14ac:dyDescent="0.2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 x14ac:dyDescent="0.2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 x14ac:dyDescent="0.2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 x14ac:dyDescent="0.2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 x14ac:dyDescent="0.2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 x14ac:dyDescent="0.2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 x14ac:dyDescent="0.2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 x14ac:dyDescent="0.2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 x14ac:dyDescent="0.2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 x14ac:dyDescent="0.2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 x14ac:dyDescent="0.2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 x14ac:dyDescent="0.2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 x14ac:dyDescent="0.2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 x14ac:dyDescent="0.2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 x14ac:dyDescent="0.2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 x14ac:dyDescent="0.2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 x14ac:dyDescent="0.2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 x14ac:dyDescent="0.2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 x14ac:dyDescent="0.2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 x14ac:dyDescent="0.2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 x14ac:dyDescent="0.2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 x14ac:dyDescent="0.2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 x14ac:dyDescent="0.2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 x14ac:dyDescent="0.2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 x14ac:dyDescent="0.2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 x14ac:dyDescent="0.2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 x14ac:dyDescent="0.2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 x14ac:dyDescent="0.2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 x14ac:dyDescent="0.2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 x14ac:dyDescent="0.2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 x14ac:dyDescent="0.2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 x14ac:dyDescent="0.2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 x14ac:dyDescent="0.2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 x14ac:dyDescent="0.2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 x14ac:dyDescent="0.2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 x14ac:dyDescent="0.2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 x14ac:dyDescent="0.2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 x14ac:dyDescent="0.2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 x14ac:dyDescent="0.2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 x14ac:dyDescent="0.2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 x14ac:dyDescent="0.2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 x14ac:dyDescent="0.2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 x14ac:dyDescent="0.2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 x14ac:dyDescent="0.2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 x14ac:dyDescent="0.2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 x14ac:dyDescent="0.2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 x14ac:dyDescent="0.2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 x14ac:dyDescent="0.2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 x14ac:dyDescent="0.2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 x14ac:dyDescent="0.2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 x14ac:dyDescent="0.2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 x14ac:dyDescent="0.2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 x14ac:dyDescent="0.2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 x14ac:dyDescent="0.2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 x14ac:dyDescent="0.2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 x14ac:dyDescent="0.2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 x14ac:dyDescent="0.2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 x14ac:dyDescent="0.2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mergeCells count="31">
    <mergeCell ref="AF11:AF13"/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" right="0" top="0" bottom="0" header="0.31496062992125984" footer="0.31496062992125984"/>
  <pageSetup paperSize="9" scale="4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3"/>
  <sheetViews>
    <sheetView workbookViewId="0">
      <selection activeCell="E40" sqref="E40"/>
    </sheetView>
  </sheetViews>
  <sheetFormatPr defaultColWidth="8.85546875" defaultRowHeight="12.75" x14ac:dyDescent="0.2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7" width="8.8554687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8554687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16.5703125" style="100" customWidth="1"/>
    <col min="33" max="16384" width="8.85546875" style="59"/>
  </cols>
  <sheetData>
    <row r="1" spans="1:32" ht="47.25" customHeight="1" x14ac:dyDescent="0.25">
      <c r="A1" s="162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58" t="s">
        <v>14</v>
      </c>
      <c r="T1" s="162" t="s">
        <v>32</v>
      </c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58" t="s">
        <v>14</v>
      </c>
    </row>
    <row r="2" spans="1:32" s="61" customFormat="1" ht="47.25" customHeight="1" x14ac:dyDescent="0.2">
      <c r="A2" s="161" t="s">
        <v>5</v>
      </c>
      <c r="B2" s="163" t="s">
        <v>23</v>
      </c>
      <c r="C2" s="163" t="s">
        <v>19</v>
      </c>
      <c r="D2" s="163" t="s">
        <v>49</v>
      </c>
      <c r="E2" s="163" t="s">
        <v>20</v>
      </c>
      <c r="F2" s="160" t="s">
        <v>15</v>
      </c>
      <c r="G2" s="160"/>
      <c r="H2" s="160" t="s">
        <v>0</v>
      </c>
      <c r="I2" s="160"/>
      <c r="J2" s="160" t="s">
        <v>1</v>
      </c>
      <c r="K2" s="160"/>
      <c r="L2" s="160" t="s">
        <v>2</v>
      </c>
      <c r="M2" s="160"/>
      <c r="N2" s="160" t="s">
        <v>3</v>
      </c>
      <c r="O2" s="160"/>
      <c r="P2" s="160" t="s">
        <v>4</v>
      </c>
      <c r="Q2" s="160"/>
      <c r="R2" s="160" t="s">
        <v>6</v>
      </c>
      <c r="S2" s="160"/>
      <c r="T2" s="160" t="s">
        <v>7</v>
      </c>
      <c r="U2" s="160"/>
      <c r="V2" s="160" t="s">
        <v>8</v>
      </c>
      <c r="W2" s="160"/>
      <c r="X2" s="160" t="s">
        <v>9</v>
      </c>
      <c r="Y2" s="160"/>
      <c r="Z2" s="160" t="s">
        <v>10</v>
      </c>
      <c r="AA2" s="160"/>
      <c r="AB2" s="160" t="s">
        <v>11</v>
      </c>
      <c r="AC2" s="160"/>
      <c r="AD2" s="160" t="s">
        <v>12</v>
      </c>
      <c r="AE2" s="160"/>
      <c r="AF2" s="161" t="s">
        <v>21</v>
      </c>
    </row>
    <row r="3" spans="1:32" s="61" customFormat="1" ht="47.25" customHeight="1" x14ac:dyDescent="0.2">
      <c r="A3" s="161"/>
      <c r="B3" s="164"/>
      <c r="C3" s="164"/>
      <c r="D3" s="164"/>
      <c r="E3" s="164"/>
      <c r="F3" s="60" t="s">
        <v>17</v>
      </c>
      <c r="G3" s="60" t="s">
        <v>16</v>
      </c>
      <c r="H3" s="114" t="s">
        <v>13</v>
      </c>
      <c r="I3" s="62" t="s">
        <v>18</v>
      </c>
      <c r="J3" s="114" t="s">
        <v>13</v>
      </c>
      <c r="K3" s="62" t="s">
        <v>18</v>
      </c>
      <c r="L3" s="114" t="s">
        <v>13</v>
      </c>
      <c r="M3" s="62" t="s">
        <v>18</v>
      </c>
      <c r="N3" s="114" t="s">
        <v>13</v>
      </c>
      <c r="O3" s="62" t="s">
        <v>18</v>
      </c>
      <c r="P3" s="114" t="s">
        <v>13</v>
      </c>
      <c r="Q3" s="62" t="s">
        <v>18</v>
      </c>
      <c r="R3" s="114" t="s">
        <v>13</v>
      </c>
      <c r="S3" s="62" t="s">
        <v>18</v>
      </c>
      <c r="T3" s="114" t="s">
        <v>13</v>
      </c>
      <c r="U3" s="62" t="s">
        <v>18</v>
      </c>
      <c r="V3" s="114" t="s">
        <v>13</v>
      </c>
      <c r="W3" s="62" t="s">
        <v>18</v>
      </c>
      <c r="X3" s="114" t="s">
        <v>13</v>
      </c>
      <c r="Y3" s="62" t="s">
        <v>18</v>
      </c>
      <c r="Z3" s="114" t="s">
        <v>13</v>
      </c>
      <c r="AA3" s="62" t="s">
        <v>18</v>
      </c>
      <c r="AB3" s="114" t="s">
        <v>13</v>
      </c>
      <c r="AC3" s="62" t="s">
        <v>18</v>
      </c>
      <c r="AD3" s="114" t="s">
        <v>13</v>
      </c>
      <c r="AE3" s="62" t="s">
        <v>18</v>
      </c>
      <c r="AF3" s="161"/>
    </row>
    <row r="4" spans="1:32" s="64" customFormat="1" ht="47.25" customHeight="1" x14ac:dyDescent="0.2">
      <c r="A4" s="63">
        <v>1</v>
      </c>
      <c r="B4" s="63">
        <v>2</v>
      </c>
      <c r="C4" s="63">
        <v>3</v>
      </c>
      <c r="D4" s="63"/>
      <c r="E4" s="63">
        <v>4</v>
      </c>
      <c r="F4" s="63">
        <v>5</v>
      </c>
      <c r="G4" s="63">
        <v>6</v>
      </c>
      <c r="H4" s="115">
        <v>7</v>
      </c>
      <c r="I4" s="63">
        <v>8</v>
      </c>
      <c r="J4" s="115">
        <v>9</v>
      </c>
      <c r="K4" s="63">
        <v>10</v>
      </c>
      <c r="L4" s="115">
        <v>11</v>
      </c>
      <c r="M4" s="63">
        <v>12</v>
      </c>
      <c r="N4" s="115">
        <v>13</v>
      </c>
      <c r="O4" s="63">
        <v>14</v>
      </c>
      <c r="P4" s="115">
        <v>15</v>
      </c>
      <c r="Q4" s="63">
        <v>16</v>
      </c>
      <c r="R4" s="115">
        <v>17</v>
      </c>
      <c r="S4" s="63">
        <v>18</v>
      </c>
      <c r="T4" s="115">
        <v>19</v>
      </c>
      <c r="U4" s="63">
        <v>20</v>
      </c>
      <c r="V4" s="115">
        <v>21</v>
      </c>
      <c r="W4" s="63">
        <v>22</v>
      </c>
      <c r="X4" s="115">
        <v>23</v>
      </c>
      <c r="Y4" s="63">
        <v>24</v>
      </c>
      <c r="Z4" s="115">
        <v>25</v>
      </c>
      <c r="AA4" s="63">
        <v>26</v>
      </c>
      <c r="AB4" s="115">
        <v>27</v>
      </c>
      <c r="AC4" s="63">
        <v>28</v>
      </c>
      <c r="AD4" s="115">
        <v>29</v>
      </c>
      <c r="AE4" s="63">
        <v>30</v>
      </c>
      <c r="AF4" s="63">
        <v>31</v>
      </c>
    </row>
    <row r="5" spans="1:32" s="67" customFormat="1" ht="47.25" customHeight="1" x14ac:dyDescent="0.2">
      <c r="A5" s="65"/>
      <c r="B5" s="65"/>
      <c r="C5" s="65"/>
      <c r="D5" s="65"/>
      <c r="E5" s="65"/>
      <c r="F5" s="65"/>
      <c r="G5" s="65"/>
      <c r="H5" s="116"/>
      <c r="I5" s="65"/>
      <c r="J5" s="116"/>
      <c r="K5" s="65"/>
      <c r="L5" s="116"/>
      <c r="M5" s="65"/>
      <c r="N5" s="116"/>
      <c r="O5" s="65"/>
      <c r="P5" s="116"/>
      <c r="Q5" s="65"/>
      <c r="R5" s="116"/>
      <c r="S5" s="65"/>
      <c r="T5" s="116"/>
      <c r="U5" s="65"/>
      <c r="V5" s="116"/>
      <c r="W5" s="65"/>
      <c r="X5" s="121"/>
      <c r="Y5" s="66"/>
      <c r="Z5" s="121"/>
      <c r="AA5" s="66"/>
      <c r="AB5" s="121"/>
      <c r="AC5" s="66"/>
      <c r="AD5" s="121"/>
      <c r="AE5" s="66"/>
      <c r="AF5" s="66"/>
    </row>
    <row r="6" spans="1:32" s="67" customFormat="1" ht="47.25" customHeight="1" x14ac:dyDescent="0.2">
      <c r="A6" s="68" t="s">
        <v>33</v>
      </c>
      <c r="B6" s="68"/>
      <c r="C6" s="69"/>
      <c r="D6" s="69"/>
      <c r="E6" s="69"/>
      <c r="F6" s="69"/>
      <c r="G6" s="69"/>
      <c r="H6" s="117"/>
      <c r="I6" s="69"/>
      <c r="J6" s="117"/>
      <c r="K6" s="69"/>
      <c r="L6" s="117"/>
      <c r="M6" s="69"/>
      <c r="N6" s="117"/>
      <c r="O6" s="69"/>
      <c r="P6" s="117"/>
      <c r="Q6" s="69"/>
      <c r="R6" s="117"/>
      <c r="S6" s="69"/>
      <c r="T6" s="117"/>
      <c r="U6" s="69"/>
      <c r="V6" s="117"/>
      <c r="W6" s="69"/>
      <c r="X6" s="117"/>
      <c r="Y6" s="69"/>
      <c r="Z6" s="117"/>
      <c r="AA6" s="69"/>
      <c r="AB6" s="117"/>
      <c r="AC6" s="69"/>
      <c r="AD6" s="117"/>
      <c r="AE6" s="69"/>
      <c r="AF6" s="69"/>
    </row>
    <row r="7" spans="1:32" s="74" customFormat="1" ht="47.25" customHeight="1" x14ac:dyDescent="0.2">
      <c r="A7" s="70" t="s">
        <v>34</v>
      </c>
      <c r="B7" s="71"/>
      <c r="C7" s="71"/>
      <c r="D7" s="71"/>
      <c r="E7" s="71"/>
      <c r="F7" s="71"/>
      <c r="G7" s="71"/>
      <c r="H7" s="118"/>
      <c r="I7" s="71"/>
      <c r="J7" s="118"/>
      <c r="K7" s="71"/>
      <c r="L7" s="118"/>
      <c r="M7" s="72"/>
      <c r="N7" s="118"/>
      <c r="O7" s="71"/>
      <c r="P7" s="118"/>
      <c r="Q7" s="71"/>
      <c r="R7" s="118"/>
      <c r="S7" s="71"/>
      <c r="T7" s="118"/>
      <c r="U7" s="71"/>
      <c r="V7" s="118"/>
      <c r="W7" s="71"/>
      <c r="X7" s="118"/>
      <c r="Y7" s="71"/>
      <c r="Z7" s="118"/>
      <c r="AA7" s="71"/>
      <c r="AB7" s="118"/>
      <c r="AC7" s="71"/>
      <c r="AD7" s="118"/>
      <c r="AE7" s="71"/>
      <c r="AF7" s="73"/>
    </row>
    <row r="8" spans="1:32" s="74" customFormat="1" ht="67.5" customHeight="1" x14ac:dyDescent="0.2">
      <c r="A8" s="75" t="s">
        <v>35</v>
      </c>
      <c r="B8" s="76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 x14ac:dyDescent="0.2">
      <c r="A9" s="81" t="s">
        <v>22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74" customFormat="1" ht="47.25" customHeight="1" x14ac:dyDescent="0.2">
      <c r="A10" s="83" t="s">
        <v>36</v>
      </c>
      <c r="B10" s="82"/>
      <c r="C10" s="77"/>
      <c r="D10" s="77"/>
      <c r="E10" s="78"/>
      <c r="F10" s="78"/>
      <c r="G10" s="78"/>
      <c r="H10" s="112"/>
      <c r="I10" s="78"/>
      <c r="J10" s="112"/>
      <c r="K10" s="78"/>
      <c r="L10" s="112"/>
      <c r="M10" s="79"/>
      <c r="N10" s="112"/>
      <c r="O10" s="78"/>
      <c r="P10" s="112"/>
      <c r="Q10" s="78"/>
      <c r="R10" s="112"/>
      <c r="S10" s="78"/>
      <c r="T10" s="112"/>
      <c r="U10" s="78"/>
      <c r="V10" s="112"/>
      <c r="W10" s="78"/>
      <c r="X10" s="112"/>
      <c r="Y10" s="78"/>
      <c r="Z10" s="112"/>
      <c r="AA10" s="78"/>
      <c r="AB10" s="112"/>
      <c r="AC10" s="78"/>
      <c r="AD10" s="112"/>
      <c r="AE10" s="78"/>
      <c r="AF10" s="80"/>
    </row>
    <row r="11" spans="1:32" s="88" customFormat="1" ht="47.25" customHeight="1" x14ac:dyDescent="0.2">
      <c r="A11" s="84" t="s">
        <v>30</v>
      </c>
      <c r="B11" s="85">
        <f>B12+B13+B14+B15</f>
        <v>3045.2000000000003</v>
      </c>
      <c r="C11" s="86">
        <f>C12+C13+C14+C15</f>
        <v>1787.7090000000001</v>
      </c>
      <c r="D11" s="86">
        <f>D13</f>
        <v>1787.7090000000001</v>
      </c>
      <c r="E11" s="86">
        <f>E12+E13+E14+E15</f>
        <v>1787.51</v>
      </c>
      <c r="F11" s="86">
        <f>E11/B11*100</f>
        <v>58.699264416130291</v>
      </c>
      <c r="G11" s="87">
        <f>E11/C11*100</f>
        <v>99.988868434404026</v>
      </c>
      <c r="H11" s="111">
        <v>0</v>
      </c>
      <c r="I11" s="86">
        <v>0</v>
      </c>
      <c r="J11" s="111">
        <f>J12+J13</f>
        <v>287.00900000000001</v>
      </c>
      <c r="K11" s="86">
        <f t="shared" ref="K11:AE11" si="0">K12+K13</f>
        <v>267.62</v>
      </c>
      <c r="L11" s="111">
        <f t="shared" si="0"/>
        <v>1109.7</v>
      </c>
      <c r="M11" s="87">
        <f t="shared" si="0"/>
        <v>296.98</v>
      </c>
      <c r="N11" s="111">
        <f t="shared" si="0"/>
        <v>219.684</v>
      </c>
      <c r="O11" s="86">
        <f t="shared" si="0"/>
        <v>566.91</v>
      </c>
      <c r="P11" s="111">
        <f t="shared" si="0"/>
        <v>139.66900000000001</v>
      </c>
      <c r="Q11" s="86">
        <f t="shared" si="0"/>
        <v>190.91</v>
      </c>
      <c r="R11" s="111">
        <f t="shared" si="0"/>
        <v>31.646999999999998</v>
      </c>
      <c r="S11" s="86">
        <f t="shared" si="0"/>
        <v>465.09</v>
      </c>
      <c r="T11" s="111">
        <f t="shared" si="0"/>
        <v>341.00200000000001</v>
      </c>
      <c r="U11" s="86">
        <f t="shared" si="0"/>
        <v>0</v>
      </c>
      <c r="V11" s="111">
        <f t="shared" si="0"/>
        <v>27.798999999999999</v>
      </c>
      <c r="W11" s="86">
        <f t="shared" si="0"/>
        <v>0</v>
      </c>
      <c r="X11" s="111">
        <f t="shared" si="0"/>
        <v>146.386</v>
      </c>
      <c r="Y11" s="86">
        <f t="shared" si="0"/>
        <v>0</v>
      </c>
      <c r="Z11" s="111">
        <f t="shared" si="0"/>
        <v>446.11399999999998</v>
      </c>
      <c r="AA11" s="86">
        <f t="shared" si="0"/>
        <v>0</v>
      </c>
      <c r="AB11" s="111">
        <f t="shared" si="0"/>
        <v>124.09399999999999</v>
      </c>
      <c r="AC11" s="86">
        <f t="shared" si="0"/>
        <v>0</v>
      </c>
      <c r="AD11" s="111">
        <f t="shared" si="0"/>
        <v>172.096</v>
      </c>
      <c r="AE11" s="86">
        <f t="shared" si="0"/>
        <v>0</v>
      </c>
      <c r="AF11" s="153"/>
    </row>
    <row r="12" spans="1:32" s="74" customFormat="1" ht="47.25" customHeight="1" x14ac:dyDescent="0.2">
      <c r="A12" s="107" t="s">
        <v>24</v>
      </c>
      <c r="B12" s="110">
        <v>0</v>
      </c>
      <c r="C12" s="77">
        <v>0</v>
      </c>
      <c r="D12" s="77">
        <v>0</v>
      </c>
      <c r="E12" s="78">
        <f>K12+M12+O12+Q12+S12+U12+W12+Y12+AA12+AC12+AE12</f>
        <v>0</v>
      </c>
      <c r="F12" s="78">
        <v>0</v>
      </c>
      <c r="G12" s="79">
        <v>0</v>
      </c>
      <c r="H12" s="113">
        <v>0</v>
      </c>
      <c r="I12" s="78"/>
      <c r="J12" s="113">
        <v>0</v>
      </c>
      <c r="K12" s="77">
        <v>0</v>
      </c>
      <c r="L12" s="113">
        <v>0</v>
      </c>
      <c r="M12" s="90"/>
      <c r="N12" s="113">
        <v>0</v>
      </c>
      <c r="O12" s="77">
        <v>0</v>
      </c>
      <c r="P12" s="113">
        <v>0</v>
      </c>
      <c r="Q12" s="77">
        <v>0</v>
      </c>
      <c r="R12" s="113">
        <v>0</v>
      </c>
      <c r="S12" s="77"/>
      <c r="T12" s="113">
        <v>0</v>
      </c>
      <c r="U12" s="77"/>
      <c r="V12" s="113">
        <v>0</v>
      </c>
      <c r="W12" s="77"/>
      <c r="X12" s="113">
        <v>0</v>
      </c>
      <c r="Y12" s="77"/>
      <c r="Z12" s="113">
        <v>0</v>
      </c>
      <c r="AA12" s="77"/>
      <c r="AB12" s="113">
        <v>0</v>
      </c>
      <c r="AC12" s="77"/>
      <c r="AD12" s="113">
        <v>0</v>
      </c>
      <c r="AE12" s="78"/>
      <c r="AF12" s="154"/>
    </row>
    <row r="13" spans="1:32" s="74" customFormat="1" ht="47.25" customHeight="1" x14ac:dyDescent="0.2">
      <c r="A13" s="107" t="s">
        <v>25</v>
      </c>
      <c r="B13" s="108">
        <f>J13+L13+N13+P13+R13+T13+V13+X13+Z13+AB13+AD13</f>
        <v>3045.2000000000003</v>
      </c>
      <c r="C13" s="77">
        <f>H13+J13+L13+N13+P13+R13</f>
        <v>1787.7090000000001</v>
      </c>
      <c r="D13" s="77">
        <f>C13</f>
        <v>1787.7090000000001</v>
      </c>
      <c r="E13" s="78">
        <f>I13+K13+M13+O13+Q13+S13</f>
        <v>1787.51</v>
      </c>
      <c r="F13" s="77">
        <f>E13/B13*100</f>
        <v>58.699264416130291</v>
      </c>
      <c r="G13" s="90">
        <f>E13/C13*100</f>
        <v>99.988868434404026</v>
      </c>
      <c r="H13" s="113">
        <v>0</v>
      </c>
      <c r="I13" s="78">
        <v>0</v>
      </c>
      <c r="J13" s="113">
        <v>287.00900000000001</v>
      </c>
      <c r="K13" s="77">
        <v>267.62</v>
      </c>
      <c r="L13" s="113">
        <v>1109.7</v>
      </c>
      <c r="M13" s="90">
        <v>296.98</v>
      </c>
      <c r="N13" s="113">
        <v>219.684</v>
      </c>
      <c r="O13" s="77">
        <v>566.91</v>
      </c>
      <c r="P13" s="113">
        <v>139.66900000000001</v>
      </c>
      <c r="Q13" s="77">
        <v>190.91</v>
      </c>
      <c r="R13" s="113">
        <v>31.646999999999998</v>
      </c>
      <c r="S13" s="77">
        <v>465.09</v>
      </c>
      <c r="T13" s="113">
        <v>341.00200000000001</v>
      </c>
      <c r="U13" s="77"/>
      <c r="V13" s="113">
        <v>27.798999999999999</v>
      </c>
      <c r="W13" s="77"/>
      <c r="X13" s="113">
        <v>146.386</v>
      </c>
      <c r="Y13" s="77"/>
      <c r="Z13" s="113">
        <v>446.11399999999998</v>
      </c>
      <c r="AA13" s="77"/>
      <c r="AB13" s="113">
        <v>124.09399999999999</v>
      </c>
      <c r="AC13" s="77"/>
      <c r="AD13" s="113">
        <v>172.096</v>
      </c>
      <c r="AE13" s="78"/>
      <c r="AF13" s="155"/>
    </row>
    <row r="14" spans="1:32" s="74" customFormat="1" ht="47.25" customHeight="1" x14ac:dyDescent="0.2">
      <c r="A14" s="81" t="s">
        <v>26</v>
      </c>
      <c r="B14" s="82"/>
      <c r="C14" s="77"/>
      <c r="D14" s="77"/>
      <c r="E14" s="78"/>
      <c r="F14" s="78"/>
      <c r="G14" s="78"/>
      <c r="H14" s="112"/>
      <c r="I14" s="78"/>
      <c r="J14" s="113"/>
      <c r="K14" s="77"/>
      <c r="L14" s="113"/>
      <c r="M14" s="90"/>
      <c r="N14" s="113"/>
      <c r="O14" s="77"/>
      <c r="P14" s="113"/>
      <c r="Q14" s="77"/>
      <c r="R14" s="113"/>
      <c r="S14" s="77"/>
      <c r="T14" s="113"/>
      <c r="U14" s="77"/>
      <c r="V14" s="113"/>
      <c r="W14" s="77"/>
      <c r="X14" s="113"/>
      <c r="Y14" s="77"/>
      <c r="Z14" s="113"/>
      <c r="AA14" s="77"/>
      <c r="AB14" s="113"/>
      <c r="AC14" s="77"/>
      <c r="AD14" s="113"/>
      <c r="AE14" s="78"/>
      <c r="AF14" s="80"/>
    </row>
    <row r="15" spans="1:32" s="74" customFormat="1" ht="47.25" customHeight="1" x14ac:dyDescent="0.2">
      <c r="A15" s="81" t="s">
        <v>27</v>
      </c>
      <c r="B15" s="8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80"/>
    </row>
    <row r="16" spans="1:32" s="74" customFormat="1" ht="47.25" customHeight="1" x14ac:dyDescent="0.2">
      <c r="A16" s="91" t="s">
        <v>48</v>
      </c>
      <c r="B16" s="92"/>
      <c r="C16" s="77"/>
      <c r="D16" s="77"/>
      <c r="E16" s="78"/>
      <c r="F16" s="78"/>
      <c r="G16" s="78"/>
      <c r="H16" s="112"/>
      <c r="I16" s="78"/>
      <c r="J16" s="112"/>
      <c r="K16" s="78"/>
      <c r="L16" s="112"/>
      <c r="M16" s="79"/>
      <c r="N16" s="112"/>
      <c r="O16" s="78"/>
      <c r="P16" s="112"/>
      <c r="Q16" s="78"/>
      <c r="R16" s="112"/>
      <c r="S16" s="78"/>
      <c r="T16" s="112"/>
      <c r="U16" s="78"/>
      <c r="V16" s="112"/>
      <c r="W16" s="78"/>
      <c r="X16" s="112"/>
      <c r="Y16" s="78"/>
      <c r="Z16" s="112"/>
      <c r="AA16" s="78"/>
      <c r="AB16" s="112"/>
      <c r="AC16" s="78"/>
      <c r="AD16" s="112"/>
      <c r="AE16" s="78"/>
      <c r="AF16" s="156" t="s">
        <v>58</v>
      </c>
    </row>
    <row r="17" spans="1:32" s="74" customFormat="1" ht="47.25" customHeight="1" x14ac:dyDescent="0.2">
      <c r="A17" s="105" t="s">
        <v>30</v>
      </c>
      <c r="B17" s="106">
        <f>B18+B19</f>
        <v>180931.10399999999</v>
      </c>
      <c r="C17" s="78">
        <f>C19</f>
        <v>90534.983999999997</v>
      </c>
      <c r="D17" s="78">
        <f>D19</f>
        <v>90534.983999999997</v>
      </c>
      <c r="E17" s="78">
        <f>E19</f>
        <v>88357.92</v>
      </c>
      <c r="F17" s="78">
        <f>E17/B17*100</f>
        <v>48.835119029616934</v>
      </c>
      <c r="G17" s="79">
        <f>E17/C17*100</f>
        <v>97.595333976090387</v>
      </c>
      <c r="H17" s="112">
        <f>H19</f>
        <v>7282.5879999999997</v>
      </c>
      <c r="I17" s="78">
        <v>5385.6</v>
      </c>
      <c r="J17" s="112">
        <f>J18+J19</f>
        <v>15698.08</v>
      </c>
      <c r="K17" s="78">
        <f>K18+K19</f>
        <v>15698.81</v>
      </c>
      <c r="L17" s="112">
        <f t="shared" ref="L17:AE17" si="1">L18+L19</f>
        <v>14327.93</v>
      </c>
      <c r="M17" s="79">
        <f t="shared" si="1"/>
        <v>13021.45</v>
      </c>
      <c r="N17" s="112">
        <f t="shared" si="1"/>
        <v>14218.093999999999</v>
      </c>
      <c r="O17" s="78">
        <f t="shared" si="1"/>
        <v>15823.16</v>
      </c>
      <c r="P17" s="112">
        <f t="shared" si="1"/>
        <v>21671.88</v>
      </c>
      <c r="Q17" s="78">
        <f t="shared" si="1"/>
        <v>17218.310000000001</v>
      </c>
      <c r="R17" s="112">
        <f t="shared" si="1"/>
        <v>17336.412</v>
      </c>
      <c r="S17" s="78">
        <f t="shared" si="1"/>
        <v>21210.59</v>
      </c>
      <c r="T17" s="112">
        <f t="shared" si="1"/>
        <v>15206.08</v>
      </c>
      <c r="U17" s="78">
        <f t="shared" si="1"/>
        <v>0</v>
      </c>
      <c r="V17" s="112">
        <f t="shared" si="1"/>
        <v>8808.8799999999992</v>
      </c>
      <c r="W17" s="78">
        <f t="shared" si="1"/>
        <v>0</v>
      </c>
      <c r="X17" s="112">
        <f t="shared" si="1"/>
        <v>13486.37</v>
      </c>
      <c r="Y17" s="78">
        <f t="shared" si="1"/>
        <v>0</v>
      </c>
      <c r="Z17" s="112">
        <f t="shared" si="1"/>
        <v>15024.26</v>
      </c>
      <c r="AA17" s="78">
        <f>AA18+AA19</f>
        <v>0</v>
      </c>
      <c r="AB17" s="112">
        <f t="shared" si="1"/>
        <v>12899.27</v>
      </c>
      <c r="AC17" s="78">
        <f t="shared" si="1"/>
        <v>0</v>
      </c>
      <c r="AD17" s="112">
        <f t="shared" si="1"/>
        <v>24971.26</v>
      </c>
      <c r="AE17" s="78">
        <f t="shared" si="1"/>
        <v>0</v>
      </c>
      <c r="AF17" s="157"/>
    </row>
    <row r="18" spans="1:32" s="74" customFormat="1" ht="48" customHeight="1" x14ac:dyDescent="0.2">
      <c r="A18" s="81" t="s">
        <v>24</v>
      </c>
      <c r="B18" s="89">
        <v>0</v>
      </c>
      <c r="C18" s="77">
        <v>0</v>
      </c>
      <c r="D18" s="77">
        <v>0</v>
      </c>
      <c r="E18" s="77">
        <f>K18+M18+O18+Q18+S18+U18+W18+Y18+AA18+AC18+AE18</f>
        <v>0</v>
      </c>
      <c r="F18" s="77">
        <v>0</v>
      </c>
      <c r="G18" s="90">
        <v>0</v>
      </c>
      <c r="H18" s="113">
        <v>0</v>
      </c>
      <c r="I18" s="77">
        <v>0</v>
      </c>
      <c r="J18" s="113">
        <v>0</v>
      </c>
      <c r="K18" s="77">
        <v>0</v>
      </c>
      <c r="L18" s="113">
        <v>0</v>
      </c>
      <c r="M18" s="90">
        <v>0</v>
      </c>
      <c r="N18" s="113">
        <v>0</v>
      </c>
      <c r="O18" s="77">
        <v>0</v>
      </c>
      <c r="P18" s="113">
        <v>0</v>
      </c>
      <c r="Q18" s="77"/>
      <c r="R18" s="113">
        <v>0</v>
      </c>
      <c r="S18" s="77"/>
      <c r="T18" s="113">
        <v>0</v>
      </c>
      <c r="U18" s="77"/>
      <c r="V18" s="113">
        <v>0</v>
      </c>
      <c r="W18" s="77"/>
      <c r="X18" s="113">
        <v>0</v>
      </c>
      <c r="Y18" s="77"/>
      <c r="Z18" s="113">
        <v>0</v>
      </c>
      <c r="AA18" s="77"/>
      <c r="AB18" s="113">
        <v>0</v>
      </c>
      <c r="AC18" s="77"/>
      <c r="AD18" s="113">
        <v>0</v>
      </c>
      <c r="AE18" s="78"/>
      <c r="AF18" s="157"/>
    </row>
    <row r="19" spans="1:32" s="74" customFormat="1" ht="57.75" customHeight="1" x14ac:dyDescent="0.2">
      <c r="A19" s="107" t="s">
        <v>25</v>
      </c>
      <c r="B19" s="108">
        <f>H19+J19+L19+N19+P19+R19+T19+V19+X19+Z19+AB19+AD19</f>
        <v>180931.10399999999</v>
      </c>
      <c r="C19" s="77">
        <f>H19+J19+L19+N19+P19+R19</f>
        <v>90534.983999999997</v>
      </c>
      <c r="D19" s="77">
        <f>C19</f>
        <v>90534.983999999997</v>
      </c>
      <c r="E19" s="77">
        <f>I19+K19+M19+O19+Q19+S19</f>
        <v>88357.92</v>
      </c>
      <c r="F19" s="77">
        <f>E19/B19*100</f>
        <v>48.835119029616934</v>
      </c>
      <c r="G19" s="90">
        <f>E19/C19*100</f>
        <v>97.595333976090387</v>
      </c>
      <c r="H19" s="113">
        <v>7282.5879999999997</v>
      </c>
      <c r="I19" s="77">
        <v>5385.6</v>
      </c>
      <c r="J19" s="113">
        <v>15698.08</v>
      </c>
      <c r="K19" s="77">
        <v>15698.81</v>
      </c>
      <c r="L19" s="113">
        <v>14327.93</v>
      </c>
      <c r="M19" s="90">
        <v>13021.45</v>
      </c>
      <c r="N19" s="113">
        <v>14218.093999999999</v>
      </c>
      <c r="O19" s="77">
        <v>15823.16</v>
      </c>
      <c r="P19" s="113">
        <v>21671.88</v>
      </c>
      <c r="Q19" s="77">
        <v>17218.310000000001</v>
      </c>
      <c r="R19" s="113">
        <v>17336.412</v>
      </c>
      <c r="S19" s="77">
        <v>21210.59</v>
      </c>
      <c r="T19" s="113">
        <v>15206.08</v>
      </c>
      <c r="U19" s="77"/>
      <c r="V19" s="113">
        <v>8808.8799999999992</v>
      </c>
      <c r="W19" s="77"/>
      <c r="X19" s="113">
        <v>13486.37</v>
      </c>
      <c r="Y19" s="77"/>
      <c r="Z19" s="113">
        <v>15024.26</v>
      </c>
      <c r="AA19" s="77"/>
      <c r="AB19" s="113">
        <v>12899.27</v>
      </c>
      <c r="AC19" s="77"/>
      <c r="AD19" s="113">
        <v>24971.26</v>
      </c>
      <c r="AE19" s="78"/>
      <c r="AF19" s="158"/>
    </row>
    <row r="20" spans="1:32" s="74" customFormat="1" ht="47.25" customHeight="1" x14ac:dyDescent="0.2">
      <c r="A20" s="81" t="s">
        <v>26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47.25" customHeight="1" x14ac:dyDescent="0.2">
      <c r="A21" s="81" t="s">
        <v>27</v>
      </c>
      <c r="B21" s="82"/>
      <c r="C21" s="77"/>
      <c r="D21" s="77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39.5" customHeight="1" x14ac:dyDescent="0.2">
      <c r="A22" s="95" t="s">
        <v>37</v>
      </c>
      <c r="B22" s="76"/>
      <c r="C22" s="78"/>
      <c r="D22" s="78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48.75" customHeight="1" x14ac:dyDescent="0.2">
      <c r="A23" s="81" t="s">
        <v>22</v>
      </c>
      <c r="B23" s="82"/>
      <c r="C23" s="77"/>
      <c r="D23" s="77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80"/>
    </row>
    <row r="24" spans="1:32" s="74" customFormat="1" ht="72" customHeight="1" x14ac:dyDescent="0.2">
      <c r="A24" s="83" t="s">
        <v>38</v>
      </c>
      <c r="B24" s="82"/>
      <c r="C24" s="78"/>
      <c r="D24" s="78"/>
      <c r="E24" s="78"/>
      <c r="F24" s="78"/>
      <c r="G24" s="78"/>
      <c r="H24" s="112"/>
      <c r="I24" s="78"/>
      <c r="J24" s="112"/>
      <c r="K24" s="78"/>
      <c r="L24" s="112"/>
      <c r="M24" s="79"/>
      <c r="N24" s="112"/>
      <c r="O24" s="78"/>
      <c r="P24" s="112"/>
      <c r="Q24" s="78"/>
      <c r="R24" s="112"/>
      <c r="S24" s="78"/>
      <c r="T24" s="112"/>
      <c r="U24" s="78"/>
      <c r="V24" s="112"/>
      <c r="W24" s="78"/>
      <c r="X24" s="112"/>
      <c r="Y24" s="78"/>
      <c r="Z24" s="112"/>
      <c r="AA24" s="78"/>
      <c r="AB24" s="112"/>
      <c r="AC24" s="78"/>
      <c r="AD24" s="112"/>
      <c r="AE24" s="78"/>
      <c r="AF24" s="156" t="s">
        <v>59</v>
      </c>
    </row>
    <row r="25" spans="1:32" s="96" customFormat="1" ht="24" customHeight="1" x14ac:dyDescent="0.2">
      <c r="A25" s="93" t="s">
        <v>30</v>
      </c>
      <c r="B25" s="94">
        <f>B27</f>
        <v>3669.203</v>
      </c>
      <c r="C25" s="71">
        <f>C27</f>
        <v>3517.3</v>
      </c>
      <c r="D25" s="71">
        <f>D27</f>
        <v>3517.3</v>
      </c>
      <c r="E25" s="71">
        <f>E27</f>
        <v>3507.17</v>
      </c>
      <c r="F25" s="71">
        <f>E25/B25*100</f>
        <v>95.583972868222332</v>
      </c>
      <c r="G25" s="72">
        <f>E25/C25*100</f>
        <v>99.71199499616182</v>
      </c>
      <c r="H25" s="118">
        <f>H26+H27</f>
        <v>1706.125</v>
      </c>
      <c r="I25" s="71">
        <f t="shared" ref="I25:AE25" si="2">I26+I27</f>
        <v>179</v>
      </c>
      <c r="J25" s="118">
        <f t="shared" si="2"/>
        <v>533.79999999999995</v>
      </c>
      <c r="K25" s="71">
        <f t="shared" si="2"/>
        <v>1050.94</v>
      </c>
      <c r="L25" s="118">
        <f t="shared" si="2"/>
        <v>509</v>
      </c>
      <c r="M25" s="72">
        <f t="shared" si="2"/>
        <v>649.01</v>
      </c>
      <c r="N25" s="118">
        <f t="shared" si="2"/>
        <v>713.97500000000002</v>
      </c>
      <c r="O25" s="71">
        <f t="shared" si="2"/>
        <v>628.53</v>
      </c>
      <c r="P25" s="118">
        <f t="shared" si="2"/>
        <v>54.4</v>
      </c>
      <c r="Q25" s="71">
        <f t="shared" si="2"/>
        <v>688.41</v>
      </c>
      <c r="R25" s="118">
        <f t="shared" si="2"/>
        <v>0</v>
      </c>
      <c r="S25" s="71">
        <f t="shared" si="2"/>
        <v>311.27999999999997</v>
      </c>
      <c r="T25" s="118">
        <f t="shared" si="2"/>
        <v>29</v>
      </c>
      <c r="U25" s="71">
        <f t="shared" si="2"/>
        <v>0</v>
      </c>
      <c r="V25" s="118">
        <f t="shared" si="2"/>
        <v>0</v>
      </c>
      <c r="W25" s="71">
        <f t="shared" si="2"/>
        <v>0</v>
      </c>
      <c r="X25" s="118">
        <f t="shared" si="2"/>
        <v>76</v>
      </c>
      <c r="Y25" s="71">
        <f t="shared" si="2"/>
        <v>0</v>
      </c>
      <c r="Z25" s="118">
        <f t="shared" si="2"/>
        <v>23.6</v>
      </c>
      <c r="AA25" s="71">
        <f t="shared" si="2"/>
        <v>0</v>
      </c>
      <c r="AB25" s="118">
        <f t="shared" si="2"/>
        <v>23.263000000000002</v>
      </c>
      <c r="AC25" s="71">
        <f t="shared" si="2"/>
        <v>0</v>
      </c>
      <c r="AD25" s="118">
        <f t="shared" si="2"/>
        <v>0.04</v>
      </c>
      <c r="AE25" s="71">
        <f t="shared" si="2"/>
        <v>0</v>
      </c>
      <c r="AF25" s="157"/>
    </row>
    <row r="26" spans="1:32" s="74" customFormat="1" ht="18.75" customHeight="1" x14ac:dyDescent="0.2">
      <c r="A26" s="81" t="s">
        <v>24</v>
      </c>
      <c r="B26" s="89">
        <v>0</v>
      </c>
      <c r="C26" s="77">
        <v>0</v>
      </c>
      <c r="D26" s="77">
        <v>0</v>
      </c>
      <c r="E26" s="77">
        <f>K26+M26+O26+Q26+S26+U26+W26+Y26+AA26+AC26+AE26</f>
        <v>0</v>
      </c>
      <c r="F26" s="77">
        <v>0</v>
      </c>
      <c r="G26" s="90">
        <v>0</v>
      </c>
      <c r="H26" s="113">
        <v>0</v>
      </c>
      <c r="I26" s="77">
        <v>0</v>
      </c>
      <c r="J26" s="113">
        <v>0</v>
      </c>
      <c r="K26" s="77">
        <v>0</v>
      </c>
      <c r="L26" s="113">
        <v>0</v>
      </c>
      <c r="M26" s="90">
        <v>0</v>
      </c>
      <c r="N26" s="113">
        <v>0</v>
      </c>
      <c r="O26" s="77">
        <v>0</v>
      </c>
      <c r="P26" s="112"/>
      <c r="Q26" s="78"/>
      <c r="R26" s="112"/>
      <c r="S26" s="78"/>
      <c r="T26" s="112"/>
      <c r="U26" s="78"/>
      <c r="V26" s="112"/>
      <c r="W26" s="78"/>
      <c r="X26" s="112"/>
      <c r="Y26" s="78"/>
      <c r="Z26" s="112"/>
      <c r="AA26" s="78"/>
      <c r="AB26" s="112"/>
      <c r="AC26" s="78"/>
      <c r="AD26" s="112"/>
      <c r="AE26" s="78"/>
      <c r="AF26" s="157"/>
    </row>
    <row r="27" spans="1:32" s="74" customFormat="1" ht="19.5" customHeight="1" x14ac:dyDescent="0.2">
      <c r="A27" s="107" t="s">
        <v>25</v>
      </c>
      <c r="B27" s="108">
        <f>H27+J27+L27+N27+P27+T27+X27+Z27+AB27+AD27</f>
        <v>3669.203</v>
      </c>
      <c r="C27" s="77">
        <f>H27+J27+L27+N27+P27</f>
        <v>3517.3</v>
      </c>
      <c r="D27" s="77">
        <f>C27</f>
        <v>3517.3</v>
      </c>
      <c r="E27" s="77">
        <f>O27+M27+K27+I27+Q27+S27</f>
        <v>3507.17</v>
      </c>
      <c r="F27" s="77">
        <f>E27/B27*100</f>
        <v>95.583972868222332</v>
      </c>
      <c r="G27" s="97">
        <f>E27/C27*100</f>
        <v>99.71199499616182</v>
      </c>
      <c r="H27" s="113">
        <v>1706.125</v>
      </c>
      <c r="I27" s="77">
        <v>179</v>
      </c>
      <c r="J27" s="113">
        <v>533.79999999999995</v>
      </c>
      <c r="K27" s="77">
        <v>1050.94</v>
      </c>
      <c r="L27" s="113">
        <v>509</v>
      </c>
      <c r="M27" s="90">
        <v>649.01</v>
      </c>
      <c r="N27" s="113">
        <v>713.97500000000002</v>
      </c>
      <c r="O27" s="77">
        <v>628.53</v>
      </c>
      <c r="P27" s="113">
        <v>54.4</v>
      </c>
      <c r="Q27" s="77">
        <v>688.41</v>
      </c>
      <c r="R27" s="113"/>
      <c r="S27" s="77">
        <v>311.27999999999997</v>
      </c>
      <c r="T27" s="113">
        <v>29</v>
      </c>
      <c r="U27" s="77"/>
      <c r="V27" s="113"/>
      <c r="W27" s="77"/>
      <c r="X27" s="113">
        <v>76</v>
      </c>
      <c r="Y27" s="77"/>
      <c r="Z27" s="113">
        <v>23.6</v>
      </c>
      <c r="AA27" s="77"/>
      <c r="AB27" s="113">
        <v>23.263000000000002</v>
      </c>
      <c r="AC27" s="77"/>
      <c r="AD27" s="113">
        <v>0.04</v>
      </c>
      <c r="AE27" s="78"/>
      <c r="AF27" s="158"/>
    </row>
    <row r="28" spans="1:32" s="74" customFormat="1" ht="24.75" customHeight="1" x14ac:dyDescent="0.2">
      <c r="A28" s="81" t="s">
        <v>26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27" customHeight="1" x14ac:dyDescent="0.2">
      <c r="A29" s="81" t="s">
        <v>27</v>
      </c>
      <c r="B29" s="82"/>
      <c r="C29" s="77"/>
      <c r="D29" s="77"/>
      <c r="E29" s="78"/>
      <c r="F29" s="78"/>
      <c r="G29" s="78"/>
      <c r="H29" s="112"/>
      <c r="I29" s="78"/>
      <c r="J29" s="112"/>
      <c r="K29" s="78"/>
      <c r="L29" s="112"/>
      <c r="M29" s="79"/>
      <c r="N29" s="112"/>
      <c r="O29" s="78"/>
      <c r="P29" s="112"/>
      <c r="Q29" s="78"/>
      <c r="R29" s="112"/>
      <c r="S29" s="78"/>
      <c r="T29" s="112"/>
      <c r="U29" s="78"/>
      <c r="V29" s="112"/>
      <c r="W29" s="78"/>
      <c r="X29" s="112"/>
      <c r="Y29" s="78"/>
      <c r="Z29" s="112"/>
      <c r="AA29" s="78"/>
      <c r="AB29" s="112"/>
      <c r="AC29" s="78"/>
      <c r="AD29" s="112"/>
      <c r="AE29" s="78"/>
      <c r="AF29" s="80"/>
    </row>
    <row r="30" spans="1:32" s="74" customFormat="1" ht="49.5" customHeight="1" x14ac:dyDescent="0.2">
      <c r="A30" s="70" t="s">
        <v>39</v>
      </c>
      <c r="B30" s="71"/>
      <c r="C30" s="71"/>
      <c r="D30" s="71"/>
      <c r="E30" s="78"/>
      <c r="F30" s="71"/>
      <c r="G30" s="71"/>
      <c r="H30" s="112"/>
      <c r="I30" s="71"/>
      <c r="J30" s="118"/>
      <c r="K30" s="71"/>
      <c r="L30" s="118"/>
      <c r="M30" s="72"/>
      <c r="N30" s="118"/>
      <c r="O30" s="71"/>
      <c r="P30" s="118"/>
      <c r="Q30" s="71"/>
      <c r="R30" s="118"/>
      <c r="S30" s="71"/>
      <c r="T30" s="118"/>
      <c r="U30" s="71"/>
      <c r="V30" s="118"/>
      <c r="W30" s="71"/>
      <c r="X30" s="118"/>
      <c r="Y30" s="71"/>
      <c r="Z30" s="118"/>
      <c r="AA30" s="71"/>
      <c r="AB30" s="118"/>
      <c r="AC30" s="71"/>
      <c r="AD30" s="118"/>
      <c r="AE30" s="71"/>
      <c r="AF30" s="73"/>
    </row>
    <row r="31" spans="1:32" s="74" customFormat="1" ht="92.25" customHeight="1" x14ac:dyDescent="0.2">
      <c r="A31" s="75" t="s">
        <v>40</v>
      </c>
      <c r="B31" s="76"/>
      <c r="C31" s="77"/>
      <c r="D31" s="77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80"/>
    </row>
    <row r="32" spans="1:32" s="74" customFormat="1" ht="57.75" customHeight="1" x14ac:dyDescent="0.2">
      <c r="A32" s="83" t="s">
        <v>41</v>
      </c>
      <c r="B32" s="82"/>
      <c r="C32" s="78"/>
      <c r="D32" s="78"/>
      <c r="E32" s="78"/>
      <c r="F32" s="78"/>
      <c r="G32" s="79"/>
      <c r="H32" s="112"/>
      <c r="I32" s="78"/>
      <c r="J32" s="112"/>
      <c r="K32" s="78"/>
      <c r="L32" s="112"/>
      <c r="M32" s="79"/>
      <c r="N32" s="112"/>
      <c r="O32" s="78"/>
      <c r="P32" s="112"/>
      <c r="Q32" s="78"/>
      <c r="R32" s="112"/>
      <c r="S32" s="78"/>
      <c r="T32" s="112"/>
      <c r="U32" s="78"/>
      <c r="V32" s="112"/>
      <c r="W32" s="78"/>
      <c r="X32" s="112"/>
      <c r="Y32" s="78"/>
      <c r="Z32" s="112"/>
      <c r="AA32" s="78"/>
      <c r="AB32" s="112"/>
      <c r="AC32" s="78"/>
      <c r="AD32" s="112"/>
      <c r="AE32" s="78"/>
      <c r="AF32" s="156" t="s">
        <v>60</v>
      </c>
    </row>
    <row r="33" spans="1:44" s="74" customFormat="1" ht="47.25" customHeight="1" x14ac:dyDescent="0.2">
      <c r="A33" s="105" t="s">
        <v>30</v>
      </c>
      <c r="B33" s="109">
        <f>B35</f>
        <v>7579.0000000000018</v>
      </c>
      <c r="C33" s="78">
        <f>C35</f>
        <v>5618.5500000000011</v>
      </c>
      <c r="D33" s="78">
        <f>C33</f>
        <v>5618.5500000000011</v>
      </c>
      <c r="E33" s="78">
        <f>E35</f>
        <v>4767.84</v>
      </c>
      <c r="F33" s="78">
        <f>E33/B33*100</f>
        <v>62.908563134978209</v>
      </c>
      <c r="G33" s="79">
        <f>E33/C33*100</f>
        <v>84.858904877592948</v>
      </c>
      <c r="H33" s="112">
        <f>H35</f>
        <v>1733.38</v>
      </c>
      <c r="I33" s="78">
        <f t="shared" ref="I33:AE33" si="3">I34+I35</f>
        <v>1346</v>
      </c>
      <c r="J33" s="112">
        <v>557.97</v>
      </c>
      <c r="K33" s="78">
        <v>903.05</v>
      </c>
      <c r="L33" s="112">
        <f>L34+L35</f>
        <v>313.95999999999998</v>
      </c>
      <c r="M33" s="79">
        <f t="shared" si="3"/>
        <v>308</v>
      </c>
      <c r="N33" s="112">
        <f t="shared" si="3"/>
        <v>1249.1400000000001</v>
      </c>
      <c r="O33" s="78">
        <f t="shared" si="3"/>
        <v>1248.54</v>
      </c>
      <c r="P33" s="112">
        <f t="shared" si="3"/>
        <v>652.63</v>
      </c>
      <c r="Q33" s="78">
        <f t="shared" si="3"/>
        <v>284.60000000000002</v>
      </c>
      <c r="R33" s="112">
        <f t="shared" si="3"/>
        <v>1111.47</v>
      </c>
      <c r="S33" s="78">
        <f t="shared" si="3"/>
        <v>677.65</v>
      </c>
      <c r="T33" s="112">
        <f t="shared" si="3"/>
        <v>312.31</v>
      </c>
      <c r="U33" s="78">
        <f t="shared" si="3"/>
        <v>0</v>
      </c>
      <c r="V33" s="112">
        <f t="shared" si="3"/>
        <v>354.44</v>
      </c>
      <c r="W33" s="78">
        <f t="shared" si="3"/>
        <v>0</v>
      </c>
      <c r="X33" s="112">
        <f t="shared" si="3"/>
        <v>447.1</v>
      </c>
      <c r="Y33" s="78">
        <f t="shared" si="3"/>
        <v>0</v>
      </c>
      <c r="Z33" s="112">
        <f t="shared" si="3"/>
        <v>485.93</v>
      </c>
      <c r="AA33" s="78">
        <f t="shared" si="3"/>
        <v>0</v>
      </c>
      <c r="AB33" s="112">
        <f t="shared" si="3"/>
        <v>243.31</v>
      </c>
      <c r="AC33" s="78">
        <f t="shared" si="3"/>
        <v>0</v>
      </c>
      <c r="AD33" s="112">
        <f t="shared" si="3"/>
        <v>117.36</v>
      </c>
      <c r="AE33" s="78">
        <f t="shared" si="3"/>
        <v>0</v>
      </c>
      <c r="AF33" s="157"/>
    </row>
    <row r="34" spans="1:44" s="74" customFormat="1" ht="47.25" customHeight="1" x14ac:dyDescent="0.2">
      <c r="A34" s="107" t="s">
        <v>24</v>
      </c>
      <c r="B34" s="110">
        <v>0</v>
      </c>
      <c r="C34" s="77">
        <v>0</v>
      </c>
      <c r="D34" s="77">
        <v>0</v>
      </c>
      <c r="E34" s="77">
        <f>K34+M34+O34+Q34+S34+U34+W34+Y34+AA34+AC34+AE34</f>
        <v>0</v>
      </c>
      <c r="F34" s="77">
        <v>0</v>
      </c>
      <c r="G34" s="90">
        <v>0</v>
      </c>
      <c r="H34" s="113">
        <v>0</v>
      </c>
      <c r="I34" s="77">
        <v>0</v>
      </c>
      <c r="J34" s="113">
        <v>0</v>
      </c>
      <c r="K34" s="77">
        <v>0</v>
      </c>
      <c r="L34" s="113">
        <v>0</v>
      </c>
      <c r="M34" s="90">
        <v>0</v>
      </c>
      <c r="N34" s="113">
        <v>0</v>
      </c>
      <c r="O34" s="77">
        <v>0</v>
      </c>
      <c r="P34" s="112"/>
      <c r="Q34" s="78"/>
      <c r="R34" s="112"/>
      <c r="S34" s="78"/>
      <c r="T34" s="112"/>
      <c r="U34" s="78"/>
      <c r="V34" s="112"/>
      <c r="W34" s="78"/>
      <c r="X34" s="112"/>
      <c r="Y34" s="78"/>
      <c r="Z34" s="112"/>
      <c r="AA34" s="78"/>
      <c r="AB34" s="112"/>
      <c r="AC34" s="78"/>
      <c r="AD34" s="112"/>
      <c r="AE34" s="78"/>
      <c r="AF34" s="157"/>
    </row>
    <row r="35" spans="1:44" s="74" customFormat="1" ht="52.5" customHeight="1" x14ac:dyDescent="0.2">
      <c r="A35" s="107" t="s">
        <v>25</v>
      </c>
      <c r="B35" s="110">
        <f>H35+J35+L35+N35+P35+R35+T35+V35+X35+Z35+AB35+AD35</f>
        <v>7579.0000000000018</v>
      </c>
      <c r="C35" s="77">
        <f>H35+J35+L35+N35+P35+R35</f>
        <v>5618.5500000000011</v>
      </c>
      <c r="D35" s="77">
        <f>C35</f>
        <v>5618.5500000000011</v>
      </c>
      <c r="E35" s="77">
        <f>I35+K35+M35+O35+Q35+S35</f>
        <v>4767.84</v>
      </c>
      <c r="F35" s="77">
        <f>E35/B35*100</f>
        <v>62.908563134978209</v>
      </c>
      <c r="G35" s="90">
        <f>E35/C35*100</f>
        <v>84.858904877592948</v>
      </c>
      <c r="H35" s="113">
        <v>1733.38</v>
      </c>
      <c r="I35" s="77">
        <v>1346</v>
      </c>
      <c r="J35" s="113">
        <v>557.97</v>
      </c>
      <c r="K35" s="77">
        <v>903.05</v>
      </c>
      <c r="L35" s="113">
        <v>313.95999999999998</v>
      </c>
      <c r="M35" s="90">
        <v>308</v>
      </c>
      <c r="N35" s="113">
        <v>1249.1400000000001</v>
      </c>
      <c r="O35" s="77">
        <v>1248.54</v>
      </c>
      <c r="P35" s="113">
        <v>652.63</v>
      </c>
      <c r="Q35" s="77">
        <v>284.60000000000002</v>
      </c>
      <c r="R35" s="113">
        <v>1111.47</v>
      </c>
      <c r="S35" s="77">
        <v>677.65</v>
      </c>
      <c r="T35" s="113">
        <v>312.31</v>
      </c>
      <c r="U35" s="77"/>
      <c r="V35" s="113">
        <v>354.44</v>
      </c>
      <c r="W35" s="77"/>
      <c r="X35" s="113">
        <v>447.1</v>
      </c>
      <c r="Y35" s="77"/>
      <c r="Z35" s="113">
        <v>485.93</v>
      </c>
      <c r="AA35" s="77"/>
      <c r="AB35" s="113">
        <v>243.31</v>
      </c>
      <c r="AC35" s="77"/>
      <c r="AD35" s="113">
        <v>117.36</v>
      </c>
      <c r="AE35" s="78"/>
      <c r="AF35" s="158"/>
    </row>
    <row r="36" spans="1:44" s="74" customFormat="1" ht="24" customHeight="1" x14ac:dyDescent="0.2">
      <c r="A36" s="81" t="s">
        <v>26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74" customFormat="1" ht="20.25" customHeight="1" x14ac:dyDescent="0.2">
      <c r="A37" s="81" t="s">
        <v>27</v>
      </c>
      <c r="B37" s="82"/>
      <c r="C37" s="77"/>
      <c r="D37" s="77"/>
      <c r="E37" s="78"/>
      <c r="F37" s="78"/>
      <c r="G37" s="78"/>
      <c r="H37" s="112"/>
      <c r="I37" s="78"/>
      <c r="J37" s="112"/>
      <c r="K37" s="78"/>
      <c r="L37" s="112"/>
      <c r="M37" s="79"/>
      <c r="N37" s="112"/>
      <c r="O37" s="78"/>
      <c r="P37" s="112"/>
      <c r="Q37" s="78"/>
      <c r="R37" s="112"/>
      <c r="S37" s="78"/>
      <c r="T37" s="112"/>
      <c r="U37" s="78"/>
      <c r="V37" s="112"/>
      <c r="W37" s="78"/>
      <c r="X37" s="112"/>
      <c r="Y37" s="78"/>
      <c r="Z37" s="112"/>
      <c r="AA37" s="78"/>
      <c r="AB37" s="112"/>
      <c r="AC37" s="78"/>
      <c r="AD37" s="112"/>
      <c r="AE37" s="78"/>
      <c r="AF37" s="80"/>
    </row>
    <row r="38" spans="1:44" s="98" customFormat="1" ht="24" customHeight="1" x14ac:dyDescent="0.2">
      <c r="A38" s="105" t="s">
        <v>31</v>
      </c>
      <c r="B38" s="109">
        <f>B39+B40</f>
        <v>195224.50700000001</v>
      </c>
      <c r="C38" s="78">
        <f t="shared" ref="C38:AE38" si="4">C39+C40</f>
        <v>101458.54300000001</v>
      </c>
      <c r="D38" s="78">
        <f t="shared" si="4"/>
        <v>101458.54300000001</v>
      </c>
      <c r="E38" s="78">
        <f t="shared" si="4"/>
        <v>98420.44</v>
      </c>
      <c r="F38" s="78">
        <f t="shared" si="4"/>
        <v>50.413977995088501</v>
      </c>
      <c r="G38" s="78">
        <f t="shared" si="4"/>
        <v>97.005572019696757</v>
      </c>
      <c r="H38" s="112">
        <f t="shared" si="4"/>
        <v>10722.093000000001</v>
      </c>
      <c r="I38" s="78">
        <f t="shared" si="4"/>
        <v>6910.6</v>
      </c>
      <c r="J38" s="112">
        <f t="shared" si="4"/>
        <v>17076.858999999997</v>
      </c>
      <c r="K38" s="78">
        <f t="shared" si="4"/>
        <v>17920.419999999998</v>
      </c>
      <c r="L38" s="112">
        <f t="shared" si="4"/>
        <v>16260.59</v>
      </c>
      <c r="M38" s="79">
        <f t="shared" si="4"/>
        <v>14275.44</v>
      </c>
      <c r="N38" s="112">
        <f t="shared" si="4"/>
        <v>16400.893</v>
      </c>
      <c r="O38" s="78">
        <f t="shared" si="4"/>
        <v>18267.14</v>
      </c>
      <c r="P38" s="112">
        <f t="shared" si="4"/>
        <v>22518.579000000002</v>
      </c>
      <c r="Q38" s="78">
        <f t="shared" si="4"/>
        <v>18382.23</v>
      </c>
      <c r="R38" s="112">
        <f t="shared" si="4"/>
        <v>18479.529000000002</v>
      </c>
      <c r="S38" s="78">
        <f t="shared" si="4"/>
        <v>22664.61</v>
      </c>
      <c r="T38" s="112">
        <f t="shared" si="4"/>
        <v>15888.392</v>
      </c>
      <c r="U38" s="78">
        <f t="shared" si="4"/>
        <v>0</v>
      </c>
      <c r="V38" s="112">
        <f t="shared" si="4"/>
        <v>9191.1190000000006</v>
      </c>
      <c r="W38" s="78">
        <f t="shared" si="4"/>
        <v>0</v>
      </c>
      <c r="X38" s="112">
        <f t="shared" si="4"/>
        <v>14155.856000000002</v>
      </c>
      <c r="Y38" s="78">
        <f t="shared" si="4"/>
        <v>0</v>
      </c>
      <c r="Z38" s="112">
        <f t="shared" si="4"/>
        <v>15979.904</v>
      </c>
      <c r="AA38" s="78">
        <f t="shared" si="4"/>
        <v>0</v>
      </c>
      <c r="AB38" s="112">
        <f t="shared" si="4"/>
        <v>13289.937</v>
      </c>
      <c r="AC38" s="78">
        <f t="shared" si="4"/>
        <v>0</v>
      </c>
      <c r="AD38" s="112">
        <f t="shared" si="4"/>
        <v>25260.756000000001</v>
      </c>
      <c r="AE38" s="78">
        <f t="shared" si="4"/>
        <v>0</v>
      </c>
      <c r="AF38" s="80"/>
    </row>
    <row r="39" spans="1:44" s="74" customFormat="1" ht="17.25" customHeight="1" x14ac:dyDescent="0.2">
      <c r="A39" s="81" t="s">
        <v>24</v>
      </c>
      <c r="B39" s="89">
        <f>B26+B18+B12+B34</f>
        <v>0</v>
      </c>
      <c r="C39" s="77">
        <v>0</v>
      </c>
      <c r="D39" s="77">
        <v>0</v>
      </c>
      <c r="E39" s="77">
        <f>K39+M39+O39+Q39+S39+U39+W39+Y39+AA39+AC39+AE39</f>
        <v>0</v>
      </c>
      <c r="F39" s="77">
        <v>0</v>
      </c>
      <c r="G39" s="77">
        <v>0</v>
      </c>
      <c r="H39" s="113">
        <v>0</v>
      </c>
      <c r="I39" s="77">
        <v>0</v>
      </c>
      <c r="J39" s="113">
        <v>0</v>
      </c>
      <c r="K39" s="77">
        <v>0</v>
      </c>
      <c r="L39" s="113">
        <v>0</v>
      </c>
      <c r="M39" s="90">
        <v>0</v>
      </c>
      <c r="N39" s="113">
        <v>0</v>
      </c>
      <c r="O39" s="77"/>
      <c r="P39" s="113">
        <v>0</v>
      </c>
      <c r="Q39" s="77"/>
      <c r="R39" s="113">
        <v>0</v>
      </c>
      <c r="S39" s="77"/>
      <c r="T39" s="113">
        <v>0</v>
      </c>
      <c r="U39" s="77"/>
      <c r="V39" s="113">
        <v>0</v>
      </c>
      <c r="W39" s="77"/>
      <c r="X39" s="113">
        <v>0</v>
      </c>
      <c r="Y39" s="77"/>
      <c r="Z39" s="113">
        <v>0</v>
      </c>
      <c r="AA39" s="77"/>
      <c r="AB39" s="113">
        <v>0</v>
      </c>
      <c r="AC39" s="77"/>
      <c r="AD39" s="113">
        <v>0</v>
      </c>
      <c r="AE39" s="77"/>
      <c r="AF39" s="99"/>
    </row>
    <row r="40" spans="1:44" s="74" customFormat="1" ht="15.75" customHeight="1" x14ac:dyDescent="0.2">
      <c r="A40" s="107" t="s">
        <v>25</v>
      </c>
      <c r="B40" s="110">
        <f>B35+B27+B19+B13</f>
        <v>195224.50700000001</v>
      </c>
      <c r="C40" s="77">
        <f>H40+J40+L40+N40+P40+R40</f>
        <v>101458.54300000001</v>
      </c>
      <c r="D40" s="77">
        <f>C40</f>
        <v>101458.54300000001</v>
      </c>
      <c r="E40" s="77">
        <f>I40+K40+M40+O40+Q40+S40</f>
        <v>98420.44</v>
      </c>
      <c r="F40" s="77">
        <f>E40/B40*100</f>
        <v>50.413977995088501</v>
      </c>
      <c r="G40" s="77">
        <f>E40/C40*100</f>
        <v>97.005572019696757</v>
      </c>
      <c r="H40" s="113">
        <f t="shared" ref="H40:AE40" si="5">H35+H27+H19+H13</f>
        <v>10722.093000000001</v>
      </c>
      <c r="I40" s="77">
        <f t="shared" si="5"/>
        <v>6910.6</v>
      </c>
      <c r="J40" s="113">
        <f t="shared" si="5"/>
        <v>17076.858999999997</v>
      </c>
      <c r="K40" s="77">
        <f t="shared" si="5"/>
        <v>17920.419999999998</v>
      </c>
      <c r="L40" s="113">
        <f t="shared" si="5"/>
        <v>16260.59</v>
      </c>
      <c r="M40" s="90">
        <f t="shared" si="5"/>
        <v>14275.44</v>
      </c>
      <c r="N40" s="113">
        <f t="shared" si="5"/>
        <v>16400.893</v>
      </c>
      <c r="O40" s="77">
        <f t="shared" si="5"/>
        <v>18267.14</v>
      </c>
      <c r="P40" s="113">
        <f t="shared" si="5"/>
        <v>22518.579000000002</v>
      </c>
      <c r="Q40" s="77">
        <f t="shared" si="5"/>
        <v>18382.23</v>
      </c>
      <c r="R40" s="113">
        <f t="shared" si="5"/>
        <v>18479.529000000002</v>
      </c>
      <c r="S40" s="77">
        <f t="shared" si="5"/>
        <v>22664.61</v>
      </c>
      <c r="T40" s="113">
        <f t="shared" si="5"/>
        <v>15888.392</v>
      </c>
      <c r="U40" s="77">
        <f t="shared" si="5"/>
        <v>0</v>
      </c>
      <c r="V40" s="113">
        <f t="shared" si="5"/>
        <v>9191.1190000000006</v>
      </c>
      <c r="W40" s="77">
        <f t="shared" si="5"/>
        <v>0</v>
      </c>
      <c r="X40" s="113">
        <f t="shared" si="5"/>
        <v>14155.856000000002</v>
      </c>
      <c r="Y40" s="77">
        <f t="shared" si="5"/>
        <v>0</v>
      </c>
      <c r="Z40" s="113">
        <f t="shared" si="5"/>
        <v>15979.904</v>
      </c>
      <c r="AA40" s="77">
        <f t="shared" si="5"/>
        <v>0</v>
      </c>
      <c r="AB40" s="113">
        <f t="shared" si="5"/>
        <v>13289.937</v>
      </c>
      <c r="AC40" s="77">
        <f t="shared" si="5"/>
        <v>0</v>
      </c>
      <c r="AD40" s="113">
        <f t="shared" si="5"/>
        <v>25260.756000000001</v>
      </c>
      <c r="AE40" s="77">
        <f t="shared" si="5"/>
        <v>0</v>
      </c>
      <c r="AF40" s="99"/>
    </row>
    <row r="41" spans="1:44" ht="47.25" customHeight="1" x14ac:dyDescent="0.2">
      <c r="B41" s="101"/>
      <c r="H41" s="59"/>
      <c r="J41" s="59"/>
      <c r="L41" s="59"/>
      <c r="N41" s="59"/>
      <c r="P41" s="59"/>
      <c r="R41" s="59"/>
      <c r="T41" s="102"/>
      <c r="V41" s="102"/>
      <c r="X41" s="102"/>
      <c r="Z41" s="102"/>
      <c r="AB41" s="102"/>
      <c r="AD41" s="102"/>
    </row>
    <row r="42" spans="1:44" s="125" customFormat="1" ht="47.25" customHeight="1" x14ac:dyDescent="0.3">
      <c r="A42" s="122"/>
      <c r="B42" s="165" t="s">
        <v>42</v>
      </c>
      <c r="C42" s="165"/>
      <c r="D42" s="165"/>
      <c r="E42" s="165"/>
      <c r="F42" s="165"/>
      <c r="G42" s="165"/>
      <c r="H42" s="166" t="s">
        <v>61</v>
      </c>
      <c r="I42" s="166"/>
      <c r="J42" s="166"/>
      <c r="K42" s="123"/>
      <c r="L42" s="123"/>
      <c r="M42" s="123"/>
      <c r="N42" s="123"/>
      <c r="O42" s="123"/>
      <c r="P42" s="123"/>
      <c r="Q42" s="124"/>
      <c r="R42" s="123"/>
      <c r="S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2"/>
    </row>
    <row r="43" spans="1:44" ht="47.25" customHeight="1" x14ac:dyDescent="0.2">
      <c r="B43" s="101"/>
      <c r="C43" s="101"/>
      <c r="D43" s="101"/>
      <c r="E43" s="101"/>
      <c r="F43" s="101"/>
      <c r="G43" s="101"/>
      <c r="H43" s="103"/>
      <c r="I43" s="103"/>
      <c r="J43" s="103"/>
      <c r="K43" s="102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57.75" customHeight="1" x14ac:dyDescent="0.2">
      <c r="B44" s="138" t="s">
        <v>62</v>
      </c>
      <c r="C44" s="138"/>
      <c r="D44" s="138"/>
      <c r="E44" s="138"/>
      <c r="F44" s="101"/>
      <c r="G44" s="101"/>
      <c r="H44" s="167" t="s">
        <v>63</v>
      </c>
      <c r="I44" s="167"/>
      <c r="J44" s="167"/>
      <c r="K44" s="167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 x14ac:dyDescent="0.2">
      <c r="C45" s="100"/>
      <c r="D45" s="100"/>
      <c r="E45" s="100"/>
      <c r="F45" s="100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 x14ac:dyDescent="0.2">
      <c r="B46" s="152" t="s">
        <v>56</v>
      </c>
      <c r="C46" s="152"/>
      <c r="D46" s="152"/>
      <c r="E46" s="152"/>
      <c r="F46" s="152"/>
      <c r="G46" s="100"/>
      <c r="H46" s="102"/>
      <c r="I46" s="102"/>
      <c r="J46" s="102"/>
      <c r="K46" s="102"/>
      <c r="L46" s="102"/>
      <c r="M46" s="102"/>
      <c r="N46" s="102"/>
      <c r="O46" s="102"/>
      <c r="P46" s="102"/>
      <c r="Q46" s="104"/>
      <c r="R46" s="102"/>
      <c r="S46" s="102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0"/>
    </row>
    <row r="47" spans="1:44" ht="47.25" customHeight="1" x14ac:dyDescent="0.2">
      <c r="B47" s="152" t="s">
        <v>47</v>
      </c>
      <c r="C47" s="152"/>
      <c r="D47" s="152"/>
      <c r="E47" s="152"/>
      <c r="F47" s="152"/>
      <c r="G47" s="152"/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x14ac:dyDescent="0.2">
      <c r="H48" s="59"/>
      <c r="J48" s="59"/>
      <c r="L48" s="59"/>
      <c r="N48" s="59"/>
      <c r="P48" s="59"/>
      <c r="R48" s="59"/>
      <c r="T48" s="102"/>
      <c r="V48" s="102"/>
      <c r="X48" s="102"/>
      <c r="Z48" s="102"/>
      <c r="AB48" s="102"/>
      <c r="AD48" s="102"/>
    </row>
    <row r="49" spans="8:30" x14ac:dyDescent="0.2">
      <c r="H49" s="59"/>
      <c r="J49" s="59"/>
      <c r="L49" s="59"/>
      <c r="N49" s="59"/>
      <c r="P49" s="59"/>
      <c r="R49" s="59"/>
      <c r="T49" s="102"/>
      <c r="V49" s="102"/>
      <c r="X49" s="102"/>
      <c r="Z49" s="102"/>
      <c r="AB49" s="102"/>
      <c r="AD49" s="102"/>
    </row>
    <row r="50" spans="8:30" x14ac:dyDescent="0.2">
      <c r="H50" s="59"/>
      <c r="J50" s="59"/>
      <c r="L50" s="59"/>
      <c r="N50" s="59"/>
      <c r="P50" s="59"/>
      <c r="R50" s="59"/>
      <c r="T50" s="102"/>
      <c r="V50" s="102"/>
      <c r="X50" s="102"/>
      <c r="Z50" s="102"/>
      <c r="AB50" s="102"/>
      <c r="AD50" s="102"/>
    </row>
    <row r="51" spans="8:30" x14ac:dyDescent="0.2">
      <c r="H51" s="59"/>
      <c r="J51" s="59"/>
      <c r="L51" s="59"/>
      <c r="N51" s="59"/>
      <c r="P51" s="59"/>
      <c r="R51" s="59"/>
      <c r="T51" s="102"/>
      <c r="V51" s="102"/>
      <c r="X51" s="102"/>
      <c r="Z51" s="102"/>
      <c r="AB51" s="102"/>
      <c r="AD51" s="102"/>
    </row>
    <row r="52" spans="8:30" x14ac:dyDescent="0.2">
      <c r="H52" s="59"/>
      <c r="J52" s="59"/>
      <c r="L52" s="59"/>
      <c r="N52" s="59"/>
      <c r="P52" s="59"/>
      <c r="R52" s="59"/>
      <c r="T52" s="102"/>
      <c r="V52" s="102"/>
      <c r="X52" s="102"/>
      <c r="Z52" s="102"/>
      <c r="AB52" s="102"/>
      <c r="AD52" s="102"/>
    </row>
    <row r="53" spans="8:30" x14ac:dyDescent="0.2">
      <c r="H53" s="59"/>
      <c r="J53" s="59"/>
      <c r="L53" s="59"/>
      <c r="N53" s="59"/>
      <c r="P53" s="59"/>
      <c r="R53" s="59"/>
      <c r="T53" s="102"/>
      <c r="V53" s="102"/>
      <c r="X53" s="102"/>
      <c r="Z53" s="102"/>
      <c r="AB53" s="102"/>
      <c r="AD53" s="102"/>
    </row>
    <row r="54" spans="8:30" x14ac:dyDescent="0.2">
      <c r="H54" s="59"/>
      <c r="J54" s="59"/>
      <c r="L54" s="59"/>
      <c r="N54" s="59"/>
      <c r="P54" s="59"/>
      <c r="R54" s="59"/>
      <c r="T54" s="102"/>
      <c r="V54" s="102"/>
      <c r="X54" s="102"/>
      <c r="Z54" s="102"/>
      <c r="AB54" s="102"/>
      <c r="AD54" s="102"/>
    </row>
    <row r="55" spans="8:30" x14ac:dyDescent="0.2">
      <c r="H55" s="59"/>
      <c r="J55" s="59"/>
      <c r="L55" s="59"/>
      <c r="N55" s="59"/>
      <c r="P55" s="59"/>
      <c r="R55" s="59"/>
      <c r="T55" s="102"/>
      <c r="V55" s="102"/>
      <c r="X55" s="102"/>
      <c r="Z55" s="102"/>
      <c r="AB55" s="102"/>
      <c r="AD55" s="102"/>
    </row>
    <row r="56" spans="8:30" x14ac:dyDescent="0.2">
      <c r="H56" s="59"/>
      <c r="J56" s="59"/>
      <c r="L56" s="59"/>
      <c r="N56" s="59"/>
      <c r="P56" s="59"/>
      <c r="R56" s="59"/>
      <c r="T56" s="102"/>
      <c r="V56" s="102"/>
      <c r="X56" s="102"/>
      <c r="Z56" s="102"/>
      <c r="AB56" s="102"/>
      <c r="AD56" s="102"/>
    </row>
    <row r="57" spans="8:30" x14ac:dyDescent="0.2">
      <c r="H57" s="59"/>
      <c r="J57" s="59"/>
      <c r="L57" s="59"/>
      <c r="N57" s="59"/>
      <c r="P57" s="59"/>
      <c r="R57" s="59"/>
      <c r="T57" s="102"/>
      <c r="V57" s="102"/>
      <c r="X57" s="102"/>
      <c r="Z57" s="102"/>
      <c r="AB57" s="102"/>
      <c r="AD57" s="102"/>
    </row>
    <row r="58" spans="8:30" x14ac:dyDescent="0.2">
      <c r="H58" s="59"/>
      <c r="J58" s="59"/>
      <c r="L58" s="59"/>
      <c r="N58" s="59"/>
      <c r="P58" s="59"/>
      <c r="R58" s="59"/>
      <c r="T58" s="102"/>
      <c r="V58" s="102"/>
      <c r="X58" s="102"/>
      <c r="Z58" s="102"/>
      <c r="AB58" s="102"/>
      <c r="AD58" s="102"/>
    </row>
    <row r="59" spans="8:30" x14ac:dyDescent="0.2">
      <c r="H59" s="59"/>
      <c r="J59" s="59"/>
      <c r="L59" s="59"/>
      <c r="N59" s="59"/>
      <c r="P59" s="59"/>
      <c r="R59" s="59"/>
      <c r="T59" s="102"/>
      <c r="V59" s="102"/>
      <c r="X59" s="102"/>
      <c r="Z59" s="102"/>
      <c r="AB59" s="102"/>
      <c r="AD59" s="102"/>
    </row>
    <row r="60" spans="8:30" x14ac:dyDescent="0.2">
      <c r="H60" s="59"/>
      <c r="J60" s="59"/>
      <c r="L60" s="59"/>
      <c r="N60" s="59"/>
      <c r="P60" s="59"/>
      <c r="R60" s="59"/>
      <c r="T60" s="102"/>
      <c r="V60" s="102"/>
      <c r="X60" s="102"/>
      <c r="Z60" s="102"/>
      <c r="AB60" s="102"/>
      <c r="AD60" s="102"/>
    </row>
    <row r="61" spans="8:30" x14ac:dyDescent="0.2">
      <c r="H61" s="59"/>
      <c r="J61" s="59"/>
      <c r="L61" s="59"/>
      <c r="N61" s="59"/>
      <c r="P61" s="59"/>
      <c r="R61" s="59"/>
      <c r="T61" s="102"/>
      <c r="V61" s="102"/>
      <c r="X61" s="102"/>
      <c r="Z61" s="102"/>
      <c r="AB61" s="102"/>
      <c r="AD61" s="102"/>
    </row>
    <row r="62" spans="8:30" x14ac:dyDescent="0.2">
      <c r="H62" s="59"/>
      <c r="J62" s="59"/>
      <c r="L62" s="59"/>
      <c r="N62" s="59"/>
      <c r="P62" s="59"/>
      <c r="R62" s="59"/>
      <c r="T62" s="102"/>
      <c r="V62" s="102"/>
      <c r="X62" s="102"/>
      <c r="Z62" s="102"/>
      <c r="AB62" s="102"/>
      <c r="AD62" s="102"/>
    </row>
    <row r="63" spans="8:30" x14ac:dyDescent="0.2">
      <c r="H63" s="59"/>
      <c r="J63" s="59"/>
      <c r="L63" s="59"/>
      <c r="N63" s="59"/>
      <c r="P63" s="59"/>
      <c r="R63" s="59"/>
      <c r="T63" s="102"/>
      <c r="V63" s="102"/>
      <c r="X63" s="102"/>
      <c r="Z63" s="102"/>
      <c r="AB63" s="102"/>
      <c r="AD63" s="102"/>
    </row>
    <row r="64" spans="8:30" x14ac:dyDescent="0.2">
      <c r="H64" s="59"/>
      <c r="J64" s="59"/>
      <c r="L64" s="59"/>
      <c r="N64" s="59"/>
      <c r="P64" s="59"/>
      <c r="R64" s="59"/>
      <c r="T64" s="102"/>
      <c r="V64" s="102"/>
      <c r="X64" s="102"/>
      <c r="Z64" s="102"/>
      <c r="AB64" s="102"/>
      <c r="AD64" s="102"/>
    </row>
    <row r="65" spans="8:30" x14ac:dyDescent="0.2">
      <c r="H65" s="59"/>
      <c r="J65" s="59"/>
      <c r="L65" s="59"/>
      <c r="N65" s="59"/>
      <c r="P65" s="59"/>
      <c r="R65" s="59"/>
      <c r="T65" s="102"/>
      <c r="V65" s="102"/>
      <c r="X65" s="102"/>
      <c r="Z65" s="102"/>
      <c r="AB65" s="102"/>
      <c r="AD65" s="102"/>
    </row>
    <row r="66" spans="8:30" x14ac:dyDescent="0.2">
      <c r="H66" s="59"/>
      <c r="J66" s="59"/>
      <c r="L66" s="59"/>
      <c r="N66" s="59"/>
      <c r="P66" s="59"/>
      <c r="R66" s="59"/>
      <c r="T66" s="102"/>
      <c r="V66" s="102"/>
      <c r="X66" s="102"/>
      <c r="Z66" s="102"/>
      <c r="AB66" s="102"/>
      <c r="AD66" s="102"/>
    </row>
    <row r="67" spans="8:30" x14ac:dyDescent="0.2">
      <c r="H67" s="59"/>
      <c r="J67" s="59"/>
      <c r="L67" s="59"/>
      <c r="N67" s="59"/>
      <c r="P67" s="59"/>
      <c r="R67" s="59"/>
      <c r="T67" s="102"/>
      <c r="V67" s="102"/>
      <c r="X67" s="102"/>
      <c r="Z67" s="102"/>
      <c r="AB67" s="102"/>
      <c r="AD67" s="102"/>
    </row>
    <row r="68" spans="8:30" x14ac:dyDescent="0.2">
      <c r="H68" s="59"/>
      <c r="J68" s="59"/>
      <c r="L68" s="59"/>
      <c r="N68" s="59"/>
      <c r="P68" s="59"/>
      <c r="R68" s="59"/>
      <c r="T68" s="102"/>
      <c r="V68" s="102"/>
      <c r="X68" s="102"/>
      <c r="Z68" s="102"/>
      <c r="AB68" s="102"/>
      <c r="AD68" s="102"/>
    </row>
    <row r="69" spans="8:30" x14ac:dyDescent="0.2">
      <c r="H69" s="59"/>
      <c r="J69" s="59"/>
      <c r="L69" s="59"/>
      <c r="N69" s="59"/>
      <c r="P69" s="59"/>
      <c r="R69" s="59"/>
      <c r="T69" s="102"/>
      <c r="V69" s="102"/>
      <c r="X69" s="102"/>
      <c r="Z69" s="102"/>
      <c r="AB69" s="102"/>
      <c r="AD69" s="102"/>
    </row>
    <row r="70" spans="8:30" x14ac:dyDescent="0.2">
      <c r="H70" s="59"/>
      <c r="J70" s="59"/>
      <c r="L70" s="59"/>
      <c r="N70" s="59"/>
      <c r="P70" s="59"/>
      <c r="R70" s="59"/>
      <c r="T70" s="102"/>
      <c r="V70" s="102"/>
      <c r="X70" s="102"/>
      <c r="Z70" s="102"/>
      <c r="AB70" s="102"/>
      <c r="AD70" s="102"/>
    </row>
    <row r="71" spans="8:30" x14ac:dyDescent="0.2">
      <c r="H71" s="59"/>
      <c r="J71" s="59"/>
      <c r="L71" s="59"/>
      <c r="N71" s="59"/>
      <c r="P71" s="59"/>
      <c r="R71" s="59"/>
      <c r="T71" s="102"/>
      <c r="V71" s="102"/>
      <c r="X71" s="102"/>
      <c r="Z71" s="102"/>
      <c r="AB71" s="102"/>
      <c r="AD71" s="102"/>
    </row>
    <row r="72" spans="8:30" x14ac:dyDescent="0.2">
      <c r="H72" s="59"/>
      <c r="J72" s="59"/>
      <c r="L72" s="59"/>
      <c r="N72" s="59"/>
      <c r="P72" s="59"/>
      <c r="R72" s="59"/>
      <c r="T72" s="102"/>
      <c r="V72" s="102"/>
      <c r="X72" s="102"/>
      <c r="Z72" s="102"/>
      <c r="AB72" s="102"/>
      <c r="AD72" s="102"/>
    </row>
    <row r="73" spans="8:30" x14ac:dyDescent="0.2">
      <c r="H73" s="59"/>
      <c r="J73" s="59"/>
      <c r="L73" s="59"/>
      <c r="N73" s="59"/>
      <c r="P73" s="59"/>
      <c r="R73" s="59"/>
      <c r="T73" s="102"/>
      <c r="V73" s="102"/>
      <c r="X73" s="102"/>
      <c r="Z73" s="102"/>
      <c r="AB73" s="102"/>
      <c r="AD73" s="102"/>
    </row>
    <row r="74" spans="8:30" x14ac:dyDescent="0.2">
      <c r="H74" s="59"/>
      <c r="J74" s="59"/>
      <c r="L74" s="59"/>
      <c r="N74" s="59"/>
      <c r="P74" s="59"/>
      <c r="R74" s="59"/>
      <c r="T74" s="102"/>
      <c r="V74" s="102"/>
      <c r="X74" s="102"/>
      <c r="Z74" s="102"/>
      <c r="AB74" s="102"/>
      <c r="AD74" s="102"/>
    </row>
    <row r="75" spans="8:30" x14ac:dyDescent="0.2">
      <c r="H75" s="59"/>
      <c r="J75" s="59"/>
      <c r="L75" s="59"/>
      <c r="N75" s="59"/>
      <c r="P75" s="59"/>
      <c r="R75" s="59"/>
      <c r="T75" s="102"/>
      <c r="V75" s="102"/>
      <c r="X75" s="102"/>
      <c r="Z75" s="102"/>
      <c r="AB75" s="102"/>
      <c r="AD75" s="102"/>
    </row>
    <row r="76" spans="8:30" x14ac:dyDescent="0.2">
      <c r="H76" s="59"/>
      <c r="J76" s="59"/>
      <c r="L76" s="59"/>
      <c r="N76" s="59"/>
      <c r="P76" s="59"/>
      <c r="R76" s="59"/>
      <c r="T76" s="102"/>
      <c r="V76" s="102"/>
      <c r="X76" s="102"/>
      <c r="Z76" s="102"/>
      <c r="AB76" s="102"/>
      <c r="AD76" s="102"/>
    </row>
    <row r="77" spans="8:30" x14ac:dyDescent="0.2">
      <c r="H77" s="59"/>
      <c r="J77" s="59"/>
      <c r="L77" s="59"/>
      <c r="N77" s="59"/>
      <c r="P77" s="59"/>
      <c r="R77" s="59"/>
      <c r="T77" s="102"/>
      <c r="V77" s="102"/>
      <c r="X77" s="102"/>
      <c r="Z77" s="102"/>
      <c r="AB77" s="102"/>
      <c r="AD77" s="102"/>
    </row>
    <row r="78" spans="8:30" x14ac:dyDescent="0.2">
      <c r="H78" s="59"/>
      <c r="J78" s="59"/>
      <c r="L78" s="59"/>
      <c r="N78" s="59"/>
      <c r="P78" s="59"/>
      <c r="R78" s="59"/>
      <c r="T78" s="102"/>
      <c r="V78" s="102"/>
      <c r="X78" s="102"/>
      <c r="Z78" s="102"/>
      <c r="AB78" s="102"/>
      <c r="AD78" s="102"/>
    </row>
    <row r="79" spans="8:30" x14ac:dyDescent="0.2">
      <c r="H79" s="59"/>
      <c r="J79" s="59"/>
      <c r="L79" s="59"/>
      <c r="N79" s="59"/>
      <c r="P79" s="59"/>
      <c r="R79" s="59"/>
      <c r="T79" s="102"/>
      <c r="V79" s="102"/>
      <c r="X79" s="102"/>
      <c r="Z79" s="102"/>
      <c r="AB79" s="102"/>
      <c r="AD79" s="102"/>
    </row>
    <row r="80" spans="8:30" x14ac:dyDescent="0.2">
      <c r="H80" s="59"/>
      <c r="J80" s="59"/>
      <c r="L80" s="59"/>
      <c r="N80" s="59"/>
      <c r="P80" s="59"/>
      <c r="R80" s="59"/>
      <c r="T80" s="102"/>
      <c r="V80" s="102"/>
      <c r="X80" s="102"/>
      <c r="Z80" s="102"/>
      <c r="AB80" s="102"/>
      <c r="AD80" s="102"/>
    </row>
    <row r="81" spans="8:30" x14ac:dyDescent="0.2">
      <c r="H81" s="59"/>
      <c r="J81" s="59"/>
      <c r="L81" s="59"/>
      <c r="N81" s="59"/>
      <c r="P81" s="59"/>
      <c r="R81" s="59"/>
      <c r="T81" s="102"/>
      <c r="V81" s="102"/>
      <c r="X81" s="102"/>
      <c r="Z81" s="102"/>
      <c r="AB81" s="102"/>
      <c r="AD81" s="102"/>
    </row>
    <row r="82" spans="8:30" x14ac:dyDescent="0.2">
      <c r="H82" s="59"/>
      <c r="J82" s="59"/>
      <c r="L82" s="59"/>
      <c r="N82" s="59"/>
      <c r="P82" s="59"/>
      <c r="R82" s="59"/>
      <c r="T82" s="102"/>
      <c r="V82" s="102"/>
      <c r="X82" s="102"/>
      <c r="Z82" s="102"/>
      <c r="AB82" s="102"/>
      <c r="AD82" s="102"/>
    </row>
    <row r="83" spans="8:30" x14ac:dyDescent="0.2">
      <c r="H83" s="59"/>
      <c r="J83" s="59"/>
      <c r="L83" s="59"/>
      <c r="N83" s="59"/>
      <c r="P83" s="59"/>
      <c r="R83" s="59"/>
      <c r="T83" s="102"/>
      <c r="V83" s="102"/>
      <c r="X83" s="102"/>
      <c r="Z83" s="102"/>
      <c r="AB83" s="102"/>
      <c r="AD83" s="102"/>
    </row>
    <row r="84" spans="8:30" x14ac:dyDescent="0.2">
      <c r="H84" s="59"/>
      <c r="J84" s="59"/>
      <c r="L84" s="59"/>
      <c r="N84" s="59"/>
      <c r="P84" s="59"/>
      <c r="R84" s="59"/>
      <c r="T84" s="102"/>
      <c r="V84" s="102"/>
      <c r="X84" s="102"/>
      <c r="Z84" s="102"/>
      <c r="AB84" s="102"/>
      <c r="AD84" s="102"/>
    </row>
    <row r="85" spans="8:30" x14ac:dyDescent="0.2">
      <c r="H85" s="59"/>
      <c r="J85" s="59"/>
      <c r="L85" s="59"/>
      <c r="N85" s="59"/>
      <c r="P85" s="59"/>
      <c r="R85" s="59"/>
      <c r="T85" s="102"/>
      <c r="V85" s="102"/>
      <c r="X85" s="102"/>
      <c r="Z85" s="102"/>
      <c r="AB85" s="102"/>
      <c r="AD85" s="102"/>
    </row>
    <row r="86" spans="8:30" x14ac:dyDescent="0.2">
      <c r="H86" s="59"/>
      <c r="J86" s="59"/>
      <c r="L86" s="59"/>
      <c r="N86" s="59"/>
      <c r="P86" s="59"/>
      <c r="R86" s="59"/>
      <c r="T86" s="102"/>
      <c r="V86" s="102"/>
      <c r="X86" s="102"/>
      <c r="Z86" s="102"/>
      <c r="AB86" s="102"/>
      <c r="AD86" s="102"/>
    </row>
    <row r="87" spans="8:30" x14ac:dyDescent="0.2">
      <c r="H87" s="59"/>
      <c r="J87" s="59"/>
      <c r="L87" s="59"/>
      <c r="N87" s="59"/>
      <c r="P87" s="59"/>
      <c r="R87" s="59"/>
      <c r="T87" s="102"/>
      <c r="V87" s="102"/>
      <c r="X87" s="102"/>
      <c r="Z87" s="102"/>
      <c r="AB87" s="102"/>
      <c r="AD87" s="102"/>
    </row>
    <row r="88" spans="8:30" x14ac:dyDescent="0.2">
      <c r="H88" s="59"/>
      <c r="J88" s="59"/>
      <c r="L88" s="59"/>
      <c r="N88" s="59"/>
      <c r="P88" s="59"/>
      <c r="R88" s="59"/>
      <c r="T88" s="102"/>
      <c r="V88" s="102"/>
      <c r="X88" s="102"/>
      <c r="Z88" s="102"/>
      <c r="AB88" s="102"/>
      <c r="AD88" s="102"/>
    </row>
    <row r="89" spans="8:30" x14ac:dyDescent="0.2">
      <c r="H89" s="59"/>
      <c r="J89" s="59"/>
      <c r="L89" s="59"/>
      <c r="N89" s="59"/>
      <c r="P89" s="59"/>
      <c r="R89" s="59"/>
      <c r="T89" s="102"/>
      <c r="V89" s="102"/>
      <c r="X89" s="102"/>
      <c r="Z89" s="102"/>
      <c r="AB89" s="102"/>
      <c r="AD89" s="102"/>
    </row>
    <row r="90" spans="8:30" x14ac:dyDescent="0.2">
      <c r="H90" s="59"/>
      <c r="J90" s="59"/>
      <c r="L90" s="59"/>
      <c r="N90" s="59"/>
      <c r="P90" s="59"/>
      <c r="R90" s="59"/>
      <c r="T90" s="102"/>
      <c r="V90" s="102"/>
      <c r="X90" s="102"/>
      <c r="Z90" s="102"/>
      <c r="AB90" s="102"/>
      <c r="AD90" s="102"/>
    </row>
    <row r="91" spans="8:30" x14ac:dyDescent="0.2">
      <c r="H91" s="59"/>
      <c r="J91" s="59"/>
      <c r="L91" s="59"/>
      <c r="N91" s="59"/>
      <c r="P91" s="59"/>
      <c r="R91" s="59"/>
      <c r="T91" s="102"/>
      <c r="V91" s="102"/>
      <c r="X91" s="102"/>
      <c r="Z91" s="102"/>
      <c r="AB91" s="102"/>
      <c r="AD91" s="102"/>
    </row>
    <row r="92" spans="8:30" x14ac:dyDescent="0.2">
      <c r="H92" s="59"/>
      <c r="J92" s="59"/>
      <c r="L92" s="59"/>
      <c r="N92" s="59"/>
      <c r="P92" s="59"/>
      <c r="R92" s="59"/>
      <c r="T92" s="102"/>
      <c r="V92" s="102"/>
      <c r="X92" s="102"/>
      <c r="Z92" s="102"/>
      <c r="AB92" s="102"/>
      <c r="AD92" s="102"/>
    </row>
    <row r="93" spans="8:30" x14ac:dyDescent="0.2">
      <c r="H93" s="59"/>
      <c r="J93" s="59"/>
      <c r="L93" s="59"/>
      <c r="N93" s="59"/>
      <c r="P93" s="59"/>
      <c r="R93" s="59"/>
      <c r="T93" s="102"/>
      <c r="V93" s="102"/>
      <c r="X93" s="102"/>
      <c r="Z93" s="102"/>
      <c r="AB93" s="102"/>
      <c r="AD93" s="102"/>
    </row>
    <row r="94" spans="8:30" x14ac:dyDescent="0.2">
      <c r="H94" s="59"/>
      <c r="J94" s="59"/>
      <c r="L94" s="59"/>
      <c r="N94" s="59"/>
      <c r="P94" s="59"/>
      <c r="R94" s="59"/>
      <c r="T94" s="102"/>
      <c r="V94" s="102"/>
      <c r="X94" s="102"/>
      <c r="Z94" s="102"/>
      <c r="AB94" s="102"/>
      <c r="AD94" s="102"/>
    </row>
    <row r="95" spans="8:30" x14ac:dyDescent="0.2">
      <c r="H95" s="59"/>
      <c r="J95" s="59"/>
      <c r="L95" s="59"/>
      <c r="N95" s="59"/>
      <c r="P95" s="59"/>
      <c r="R95" s="59"/>
      <c r="T95" s="102"/>
      <c r="V95" s="102"/>
      <c r="X95" s="102"/>
      <c r="Z95" s="102"/>
      <c r="AB95" s="102"/>
      <c r="AD95" s="102"/>
    </row>
    <row r="96" spans="8:30" x14ac:dyDescent="0.2">
      <c r="H96" s="59"/>
      <c r="J96" s="59"/>
      <c r="L96" s="59"/>
      <c r="N96" s="59"/>
      <c r="P96" s="59"/>
      <c r="R96" s="59"/>
      <c r="T96" s="102"/>
      <c r="V96" s="102"/>
      <c r="X96" s="102"/>
      <c r="Z96" s="102"/>
      <c r="AB96" s="102"/>
      <c r="AD96" s="102"/>
    </row>
    <row r="97" spans="8:30" x14ac:dyDescent="0.2">
      <c r="H97" s="59"/>
      <c r="J97" s="59"/>
      <c r="L97" s="59"/>
      <c r="N97" s="59"/>
      <c r="P97" s="59"/>
      <c r="R97" s="59"/>
      <c r="T97" s="102"/>
      <c r="V97" s="102"/>
      <c r="X97" s="102"/>
      <c r="Z97" s="102"/>
      <c r="AB97" s="102"/>
      <c r="AD97" s="102"/>
    </row>
    <row r="98" spans="8:30" x14ac:dyDescent="0.2">
      <c r="H98" s="59"/>
      <c r="J98" s="59"/>
      <c r="L98" s="59"/>
      <c r="N98" s="59"/>
      <c r="P98" s="59"/>
      <c r="R98" s="59"/>
      <c r="T98" s="102"/>
      <c r="V98" s="102"/>
      <c r="X98" s="102"/>
      <c r="Z98" s="102"/>
      <c r="AB98" s="102"/>
      <c r="AD98" s="102"/>
    </row>
    <row r="99" spans="8:30" x14ac:dyDescent="0.2">
      <c r="H99" s="59"/>
      <c r="J99" s="59"/>
      <c r="L99" s="59"/>
      <c r="N99" s="59"/>
      <c r="P99" s="59"/>
      <c r="R99" s="59"/>
      <c r="T99" s="102"/>
      <c r="V99" s="102"/>
      <c r="X99" s="102"/>
      <c r="Z99" s="102"/>
      <c r="AB99" s="102"/>
      <c r="AD99" s="102"/>
    </row>
    <row r="100" spans="8:30" x14ac:dyDescent="0.2">
      <c r="H100" s="59"/>
      <c r="J100" s="59"/>
      <c r="L100" s="59"/>
      <c r="N100" s="59"/>
      <c r="P100" s="59"/>
      <c r="R100" s="59"/>
      <c r="T100" s="102"/>
      <c r="V100" s="102"/>
      <c r="X100" s="102"/>
      <c r="Z100" s="102"/>
      <c r="AB100" s="102"/>
      <c r="AD100" s="102"/>
    </row>
    <row r="101" spans="8:30" x14ac:dyDescent="0.2">
      <c r="H101" s="59"/>
      <c r="J101" s="59"/>
      <c r="L101" s="59"/>
      <c r="N101" s="59"/>
      <c r="P101" s="59"/>
      <c r="R101" s="59"/>
      <c r="T101" s="102"/>
      <c r="V101" s="102"/>
      <c r="X101" s="102"/>
      <c r="Z101" s="102"/>
      <c r="AB101" s="102"/>
      <c r="AD101" s="102"/>
    </row>
    <row r="102" spans="8:30" x14ac:dyDescent="0.2">
      <c r="H102" s="59"/>
      <c r="J102" s="59"/>
      <c r="L102" s="59"/>
      <c r="N102" s="59"/>
      <c r="P102" s="59"/>
      <c r="R102" s="59"/>
      <c r="T102" s="102"/>
      <c r="V102" s="102"/>
      <c r="X102" s="102"/>
      <c r="Z102" s="102"/>
      <c r="AB102" s="102"/>
      <c r="AD102" s="102"/>
    </row>
    <row r="103" spans="8:30" x14ac:dyDescent="0.2">
      <c r="H103" s="59"/>
      <c r="J103" s="59"/>
      <c r="L103" s="59"/>
      <c r="N103" s="59"/>
      <c r="P103" s="59"/>
      <c r="R103" s="59"/>
      <c r="T103" s="102"/>
      <c r="V103" s="102"/>
      <c r="X103" s="102"/>
      <c r="Z103" s="102"/>
      <c r="AB103" s="102"/>
      <c r="AD103" s="102"/>
    </row>
    <row r="104" spans="8:30" x14ac:dyDescent="0.2">
      <c r="H104" s="59"/>
      <c r="J104" s="59"/>
      <c r="L104" s="59"/>
      <c r="N104" s="59"/>
      <c r="P104" s="59"/>
      <c r="R104" s="59"/>
      <c r="T104" s="102"/>
      <c r="V104" s="102"/>
      <c r="X104" s="102"/>
      <c r="Z104" s="102"/>
      <c r="AB104" s="102"/>
      <c r="AD104" s="102"/>
    </row>
    <row r="105" spans="8:30" x14ac:dyDescent="0.2">
      <c r="H105" s="59"/>
      <c r="J105" s="59"/>
      <c r="L105" s="59"/>
      <c r="N105" s="59"/>
      <c r="P105" s="59"/>
      <c r="R105" s="59"/>
      <c r="T105" s="102"/>
      <c r="V105" s="102"/>
      <c r="X105" s="102"/>
      <c r="Z105" s="102"/>
      <c r="AB105" s="102"/>
      <c r="AD105" s="102"/>
    </row>
    <row r="106" spans="8:30" x14ac:dyDescent="0.2">
      <c r="H106" s="59"/>
      <c r="J106" s="59"/>
      <c r="L106" s="59"/>
      <c r="N106" s="59"/>
      <c r="P106" s="59"/>
      <c r="R106" s="59"/>
      <c r="T106" s="102"/>
      <c r="V106" s="102"/>
      <c r="X106" s="102"/>
      <c r="Z106" s="102"/>
      <c r="AB106" s="102"/>
      <c r="AD106" s="102"/>
    </row>
    <row r="107" spans="8:30" x14ac:dyDescent="0.2">
      <c r="H107" s="59"/>
      <c r="J107" s="59"/>
      <c r="L107" s="59"/>
      <c r="N107" s="59"/>
      <c r="P107" s="59"/>
      <c r="R107" s="59"/>
      <c r="T107" s="102"/>
      <c r="V107" s="102"/>
      <c r="X107" s="102"/>
      <c r="Z107" s="102"/>
      <c r="AB107" s="102"/>
      <c r="AD107" s="102"/>
    </row>
    <row r="108" spans="8:30" x14ac:dyDescent="0.2">
      <c r="H108" s="59"/>
      <c r="J108" s="59"/>
      <c r="L108" s="59"/>
      <c r="N108" s="59"/>
      <c r="P108" s="59"/>
      <c r="R108" s="59"/>
      <c r="T108" s="102"/>
      <c r="V108" s="102"/>
      <c r="X108" s="102"/>
      <c r="Z108" s="102"/>
      <c r="AB108" s="102"/>
      <c r="AD108" s="102"/>
    </row>
    <row r="109" spans="8:30" x14ac:dyDescent="0.2">
      <c r="H109" s="59"/>
      <c r="J109" s="59"/>
      <c r="L109" s="59"/>
      <c r="N109" s="59"/>
      <c r="P109" s="59"/>
      <c r="R109" s="59"/>
      <c r="T109" s="102"/>
      <c r="V109" s="102"/>
      <c r="X109" s="102"/>
      <c r="Z109" s="102"/>
      <c r="AB109" s="102"/>
      <c r="AD109" s="102"/>
    </row>
    <row r="110" spans="8:30" x14ac:dyDescent="0.2">
      <c r="H110" s="59"/>
      <c r="J110" s="59"/>
      <c r="L110" s="59"/>
      <c r="N110" s="59"/>
      <c r="P110" s="59"/>
      <c r="R110" s="59"/>
      <c r="T110" s="102"/>
      <c r="V110" s="102"/>
      <c r="X110" s="102"/>
      <c r="Z110" s="102"/>
      <c r="AB110" s="102"/>
      <c r="AD110" s="102"/>
    </row>
    <row r="111" spans="8:30" x14ac:dyDescent="0.2">
      <c r="H111" s="59"/>
      <c r="J111" s="59"/>
      <c r="L111" s="59"/>
      <c r="N111" s="59"/>
      <c r="P111" s="59"/>
      <c r="R111" s="59"/>
      <c r="T111" s="102"/>
      <c r="V111" s="102"/>
      <c r="X111" s="102"/>
      <c r="Z111" s="102"/>
      <c r="AB111" s="102"/>
      <c r="AD111" s="102"/>
    </row>
    <row r="112" spans="8:30" x14ac:dyDescent="0.2">
      <c r="H112" s="59"/>
      <c r="J112" s="59"/>
      <c r="L112" s="59"/>
      <c r="N112" s="59"/>
      <c r="P112" s="59"/>
      <c r="R112" s="59"/>
      <c r="T112" s="102"/>
      <c r="V112" s="102"/>
      <c r="X112" s="102"/>
      <c r="Z112" s="102"/>
      <c r="AB112" s="102"/>
      <c r="AD112" s="102"/>
    </row>
    <row r="113" spans="8:30" x14ac:dyDescent="0.2">
      <c r="H113" s="59"/>
      <c r="J113" s="59"/>
      <c r="L113" s="59"/>
      <c r="N113" s="59"/>
      <c r="P113" s="59"/>
      <c r="R113" s="59"/>
      <c r="T113" s="102"/>
      <c r="V113" s="102"/>
      <c r="X113" s="102"/>
      <c r="Z113" s="102"/>
      <c r="AB113" s="102"/>
      <c r="AD113" s="102"/>
    </row>
    <row r="114" spans="8:30" x14ac:dyDescent="0.2">
      <c r="H114" s="59"/>
      <c r="J114" s="59"/>
      <c r="L114" s="59"/>
      <c r="N114" s="59"/>
      <c r="P114" s="59"/>
      <c r="R114" s="59"/>
      <c r="T114" s="102"/>
      <c r="V114" s="102"/>
      <c r="X114" s="102"/>
      <c r="Z114" s="102"/>
      <c r="AB114" s="102"/>
      <c r="AD114" s="102"/>
    </row>
    <row r="115" spans="8:30" x14ac:dyDescent="0.2">
      <c r="H115" s="59"/>
      <c r="J115" s="59"/>
      <c r="L115" s="59"/>
      <c r="N115" s="59"/>
      <c r="P115" s="59"/>
      <c r="R115" s="59"/>
      <c r="T115" s="102"/>
      <c r="V115" s="102"/>
      <c r="X115" s="102"/>
      <c r="Z115" s="102"/>
      <c r="AB115" s="102"/>
      <c r="AD115" s="102"/>
    </row>
    <row r="116" spans="8:30" x14ac:dyDescent="0.2">
      <c r="H116" s="59"/>
      <c r="J116" s="59"/>
      <c r="L116" s="59"/>
      <c r="N116" s="59"/>
      <c r="P116" s="59"/>
      <c r="R116" s="59"/>
      <c r="T116" s="102"/>
      <c r="V116" s="102"/>
      <c r="X116" s="102"/>
      <c r="Z116" s="102"/>
      <c r="AB116" s="102"/>
      <c r="AD116" s="102"/>
    </row>
    <row r="117" spans="8:30" x14ac:dyDescent="0.2">
      <c r="H117" s="59"/>
      <c r="J117" s="59"/>
      <c r="L117" s="59"/>
      <c r="N117" s="59"/>
      <c r="P117" s="59"/>
      <c r="R117" s="59"/>
      <c r="T117" s="102"/>
      <c r="V117" s="102"/>
      <c r="X117" s="102"/>
      <c r="Z117" s="102"/>
      <c r="AB117" s="102"/>
      <c r="AD117" s="102"/>
    </row>
    <row r="118" spans="8:30" x14ac:dyDescent="0.2">
      <c r="H118" s="59"/>
      <c r="J118" s="59"/>
      <c r="L118" s="59"/>
      <c r="N118" s="59"/>
      <c r="P118" s="59"/>
      <c r="R118" s="59"/>
      <c r="T118" s="102"/>
      <c r="V118" s="102"/>
      <c r="X118" s="102"/>
      <c r="Z118" s="102"/>
      <c r="AB118" s="102"/>
      <c r="AD118" s="102"/>
    </row>
    <row r="119" spans="8:30" x14ac:dyDescent="0.2">
      <c r="H119" s="59"/>
      <c r="J119" s="59"/>
      <c r="L119" s="59"/>
      <c r="N119" s="59"/>
      <c r="P119" s="59"/>
      <c r="R119" s="59"/>
      <c r="T119" s="102"/>
      <c r="V119" s="102"/>
      <c r="X119" s="102"/>
      <c r="Z119" s="102"/>
      <c r="AB119" s="102"/>
      <c r="AD119" s="102"/>
    </row>
    <row r="120" spans="8:30" x14ac:dyDescent="0.2">
      <c r="H120" s="59"/>
      <c r="J120" s="59"/>
      <c r="L120" s="59"/>
      <c r="N120" s="59"/>
      <c r="P120" s="59"/>
      <c r="R120" s="59"/>
      <c r="T120" s="102"/>
      <c r="V120" s="102"/>
      <c r="X120" s="102"/>
      <c r="Z120" s="102"/>
      <c r="AB120" s="102"/>
      <c r="AD120" s="102"/>
    </row>
    <row r="121" spans="8:30" x14ac:dyDescent="0.2">
      <c r="H121" s="59"/>
      <c r="J121" s="59"/>
      <c r="L121" s="59"/>
      <c r="N121" s="59"/>
      <c r="P121" s="59"/>
      <c r="R121" s="59"/>
      <c r="T121" s="102"/>
      <c r="V121" s="102"/>
      <c r="X121" s="102"/>
      <c r="Z121" s="102"/>
      <c r="AB121" s="102"/>
      <c r="AD121" s="102"/>
    </row>
    <row r="122" spans="8:30" x14ac:dyDescent="0.2">
      <c r="H122" s="59"/>
      <c r="J122" s="59"/>
      <c r="L122" s="59"/>
      <c r="N122" s="59"/>
      <c r="P122" s="59"/>
      <c r="R122" s="59"/>
      <c r="T122" s="102"/>
      <c r="V122" s="102"/>
      <c r="X122" s="102"/>
      <c r="Z122" s="102"/>
      <c r="AB122" s="102"/>
      <c r="AD122" s="102"/>
    </row>
    <row r="123" spans="8:30" x14ac:dyDescent="0.2">
      <c r="H123" s="59"/>
      <c r="J123" s="59"/>
      <c r="L123" s="59"/>
      <c r="N123" s="59"/>
      <c r="P123" s="59"/>
      <c r="R123" s="59"/>
      <c r="T123" s="102"/>
      <c r="V123" s="102"/>
      <c r="X123" s="102"/>
      <c r="Z123" s="102"/>
      <c r="AB123" s="102"/>
      <c r="AD123" s="102"/>
    </row>
    <row r="124" spans="8:30" x14ac:dyDescent="0.2">
      <c r="H124" s="59"/>
      <c r="J124" s="59"/>
      <c r="L124" s="59"/>
      <c r="N124" s="59"/>
      <c r="P124" s="59"/>
      <c r="R124" s="59"/>
      <c r="T124" s="102"/>
      <c r="V124" s="102"/>
      <c r="X124" s="102"/>
      <c r="Z124" s="102"/>
      <c r="AB124" s="102"/>
      <c r="AD124" s="102"/>
    </row>
    <row r="125" spans="8:30" x14ac:dyDescent="0.2">
      <c r="H125" s="59"/>
      <c r="J125" s="59"/>
      <c r="L125" s="59"/>
      <c r="N125" s="59"/>
      <c r="P125" s="59"/>
      <c r="R125" s="59"/>
      <c r="T125" s="102"/>
      <c r="V125" s="102"/>
      <c r="X125" s="102"/>
      <c r="Z125" s="102"/>
      <c r="AB125" s="102"/>
      <c r="AD125" s="102"/>
    </row>
    <row r="126" spans="8:30" x14ac:dyDescent="0.2">
      <c r="H126" s="59"/>
      <c r="J126" s="59"/>
      <c r="L126" s="59"/>
      <c r="N126" s="59"/>
      <c r="P126" s="59"/>
      <c r="R126" s="59"/>
      <c r="T126" s="102"/>
      <c r="V126" s="102"/>
      <c r="X126" s="102"/>
      <c r="Z126" s="102"/>
      <c r="AB126" s="102"/>
      <c r="AD126" s="102"/>
    </row>
    <row r="127" spans="8:30" x14ac:dyDescent="0.2">
      <c r="H127" s="59"/>
      <c r="J127" s="59"/>
      <c r="L127" s="59"/>
      <c r="N127" s="59"/>
      <c r="P127" s="59"/>
      <c r="R127" s="59"/>
      <c r="T127" s="102"/>
      <c r="V127" s="102"/>
      <c r="X127" s="102"/>
      <c r="Z127" s="102"/>
      <c r="AB127" s="102"/>
      <c r="AD127" s="102"/>
    </row>
    <row r="128" spans="8:30" x14ac:dyDescent="0.2">
      <c r="H128" s="59"/>
      <c r="J128" s="59"/>
      <c r="L128" s="59"/>
      <c r="N128" s="59"/>
      <c r="P128" s="59"/>
      <c r="R128" s="59"/>
      <c r="T128" s="102"/>
      <c r="V128" s="102"/>
      <c r="X128" s="102"/>
      <c r="Z128" s="102"/>
      <c r="AB128" s="102"/>
      <c r="AD128" s="102"/>
    </row>
    <row r="129" spans="8:30" x14ac:dyDescent="0.2">
      <c r="H129" s="59"/>
      <c r="J129" s="59"/>
      <c r="L129" s="59"/>
      <c r="N129" s="59"/>
      <c r="P129" s="59"/>
      <c r="R129" s="59"/>
      <c r="T129" s="102"/>
      <c r="V129" s="102"/>
      <c r="X129" s="102"/>
      <c r="Z129" s="102"/>
      <c r="AB129" s="102"/>
      <c r="AD129" s="102"/>
    </row>
    <row r="130" spans="8:30" x14ac:dyDescent="0.2">
      <c r="H130" s="59"/>
      <c r="J130" s="59"/>
      <c r="L130" s="59"/>
      <c r="N130" s="59"/>
      <c r="P130" s="59"/>
      <c r="R130" s="59"/>
      <c r="T130" s="102"/>
      <c r="V130" s="102"/>
      <c r="X130" s="102"/>
      <c r="Z130" s="102"/>
      <c r="AB130" s="102"/>
      <c r="AD130" s="102"/>
    </row>
    <row r="131" spans="8:30" x14ac:dyDescent="0.2">
      <c r="H131" s="59"/>
      <c r="J131" s="59"/>
      <c r="L131" s="59"/>
      <c r="N131" s="59"/>
      <c r="P131" s="59"/>
      <c r="R131" s="59"/>
      <c r="T131" s="102"/>
      <c r="V131" s="102"/>
      <c r="X131" s="102"/>
      <c r="Z131" s="102"/>
      <c r="AB131" s="102"/>
      <c r="AD131" s="102"/>
    </row>
    <row r="132" spans="8:30" x14ac:dyDescent="0.2">
      <c r="H132" s="59"/>
      <c r="J132" s="59"/>
      <c r="L132" s="59"/>
      <c r="N132" s="59"/>
      <c r="P132" s="59"/>
      <c r="R132" s="59"/>
      <c r="T132" s="102"/>
      <c r="V132" s="102"/>
      <c r="X132" s="102"/>
      <c r="Z132" s="102"/>
      <c r="AB132" s="102"/>
      <c r="AD132" s="102"/>
    </row>
    <row r="133" spans="8:30" x14ac:dyDescent="0.2">
      <c r="H133" s="59"/>
      <c r="J133" s="59"/>
      <c r="L133" s="59"/>
      <c r="N133" s="59"/>
      <c r="P133" s="59"/>
      <c r="R133" s="59"/>
      <c r="T133" s="102"/>
      <c r="V133" s="102"/>
      <c r="X133" s="102"/>
      <c r="Z133" s="102"/>
      <c r="AB133" s="102"/>
      <c r="AD133" s="102"/>
    </row>
    <row r="134" spans="8:30" x14ac:dyDescent="0.2">
      <c r="H134" s="59"/>
      <c r="J134" s="59"/>
      <c r="L134" s="59"/>
      <c r="N134" s="59"/>
      <c r="P134" s="59"/>
      <c r="R134" s="59"/>
      <c r="T134" s="102"/>
      <c r="V134" s="102"/>
      <c r="X134" s="102"/>
      <c r="Z134" s="102"/>
      <c r="AB134" s="102"/>
      <c r="AD134" s="102"/>
    </row>
    <row r="135" spans="8:30" x14ac:dyDescent="0.2">
      <c r="H135" s="59"/>
      <c r="J135" s="59"/>
      <c r="L135" s="59"/>
      <c r="N135" s="59"/>
      <c r="P135" s="59"/>
      <c r="R135" s="59"/>
      <c r="T135" s="102"/>
      <c r="V135" s="102"/>
      <c r="X135" s="102"/>
      <c r="Z135" s="102"/>
      <c r="AB135" s="102"/>
      <c r="AD135" s="102"/>
    </row>
    <row r="136" spans="8:30" x14ac:dyDescent="0.2">
      <c r="H136" s="59"/>
      <c r="J136" s="59"/>
      <c r="L136" s="59"/>
      <c r="N136" s="59"/>
      <c r="P136" s="59"/>
      <c r="R136" s="59"/>
      <c r="T136" s="102"/>
      <c r="V136" s="102"/>
      <c r="X136" s="102"/>
      <c r="Z136" s="102"/>
      <c r="AB136" s="102"/>
      <c r="AD136" s="102"/>
    </row>
    <row r="137" spans="8:30" x14ac:dyDescent="0.2">
      <c r="H137" s="59"/>
      <c r="J137" s="59"/>
      <c r="L137" s="59"/>
      <c r="N137" s="59"/>
      <c r="P137" s="59"/>
      <c r="R137" s="59"/>
      <c r="T137" s="102"/>
      <c r="V137" s="102"/>
      <c r="X137" s="102"/>
      <c r="Z137" s="102"/>
      <c r="AB137" s="102"/>
      <c r="AD137" s="102"/>
    </row>
    <row r="138" spans="8:30" x14ac:dyDescent="0.2">
      <c r="H138" s="59"/>
      <c r="J138" s="59"/>
      <c r="L138" s="59"/>
      <c r="N138" s="59"/>
      <c r="P138" s="59"/>
      <c r="R138" s="59"/>
      <c r="T138" s="102"/>
      <c r="V138" s="102"/>
      <c r="X138" s="102"/>
      <c r="Z138" s="102"/>
      <c r="AB138" s="102"/>
      <c r="AD138" s="102"/>
    </row>
    <row r="139" spans="8:30" x14ac:dyDescent="0.2">
      <c r="H139" s="59"/>
      <c r="J139" s="59"/>
      <c r="L139" s="59"/>
      <c r="N139" s="59"/>
      <c r="P139" s="59"/>
      <c r="R139" s="59"/>
      <c r="T139" s="102"/>
      <c r="V139" s="102"/>
      <c r="X139" s="102"/>
      <c r="Z139" s="102"/>
      <c r="AB139" s="102"/>
      <c r="AD139" s="102"/>
    </row>
    <row r="140" spans="8:30" x14ac:dyDescent="0.2">
      <c r="H140" s="59"/>
      <c r="J140" s="59"/>
      <c r="L140" s="59"/>
      <c r="N140" s="59"/>
      <c r="P140" s="59"/>
      <c r="R140" s="59"/>
      <c r="T140" s="102"/>
      <c r="V140" s="102"/>
      <c r="X140" s="102"/>
      <c r="Z140" s="102"/>
      <c r="AB140" s="102"/>
      <c r="AD140" s="102"/>
    </row>
    <row r="141" spans="8:30" x14ac:dyDescent="0.2">
      <c r="H141" s="59"/>
      <c r="J141" s="59"/>
      <c r="L141" s="59"/>
      <c r="N141" s="59"/>
      <c r="P141" s="59"/>
      <c r="R141" s="59"/>
      <c r="T141" s="102"/>
      <c r="V141" s="102"/>
      <c r="X141" s="102"/>
      <c r="Z141" s="102"/>
      <c r="AB141" s="102"/>
      <c r="AD141" s="102"/>
    </row>
    <row r="142" spans="8:30" x14ac:dyDescent="0.2">
      <c r="H142" s="59"/>
      <c r="J142" s="59"/>
      <c r="L142" s="59"/>
      <c r="N142" s="59"/>
      <c r="P142" s="59"/>
      <c r="R142" s="59"/>
      <c r="T142" s="102"/>
      <c r="V142" s="102"/>
      <c r="X142" s="102"/>
      <c r="Z142" s="102"/>
      <c r="AB142" s="102"/>
      <c r="AD142" s="102"/>
    </row>
    <row r="143" spans="8:30" x14ac:dyDescent="0.2">
      <c r="H143" s="59"/>
      <c r="J143" s="59"/>
      <c r="L143" s="59"/>
      <c r="N143" s="59"/>
      <c r="P143" s="59"/>
      <c r="R143" s="59"/>
      <c r="T143" s="102"/>
      <c r="V143" s="102"/>
      <c r="X143" s="102"/>
      <c r="Z143" s="102"/>
      <c r="AB143" s="102"/>
      <c r="AD143" s="102"/>
    </row>
    <row r="144" spans="8:30" x14ac:dyDescent="0.2">
      <c r="H144" s="59"/>
      <c r="J144" s="59"/>
      <c r="L144" s="59"/>
      <c r="N144" s="59"/>
      <c r="P144" s="59"/>
      <c r="R144" s="59"/>
      <c r="T144" s="102"/>
      <c r="V144" s="102"/>
      <c r="X144" s="102"/>
      <c r="Z144" s="102"/>
      <c r="AB144" s="102"/>
      <c r="AD144" s="102"/>
    </row>
    <row r="145" spans="8:30" x14ac:dyDescent="0.2">
      <c r="H145" s="59"/>
      <c r="J145" s="59"/>
      <c r="L145" s="59"/>
      <c r="N145" s="59"/>
      <c r="P145" s="59"/>
      <c r="R145" s="59"/>
      <c r="T145" s="102"/>
      <c r="V145" s="102"/>
      <c r="X145" s="102"/>
      <c r="Z145" s="102"/>
      <c r="AB145" s="102"/>
      <c r="AD145" s="102"/>
    </row>
    <row r="146" spans="8:30" x14ac:dyDescent="0.2">
      <c r="H146" s="59"/>
      <c r="J146" s="59"/>
      <c r="L146" s="59"/>
      <c r="N146" s="59"/>
      <c r="P146" s="59"/>
      <c r="R146" s="59"/>
      <c r="T146" s="102"/>
      <c r="V146" s="102"/>
      <c r="X146" s="102"/>
      <c r="Z146" s="102"/>
      <c r="AB146" s="102"/>
      <c r="AD146" s="102"/>
    </row>
    <row r="147" spans="8:30" x14ac:dyDescent="0.2">
      <c r="H147" s="59"/>
      <c r="J147" s="59"/>
      <c r="L147" s="59"/>
      <c r="N147" s="59"/>
      <c r="P147" s="59"/>
      <c r="R147" s="59"/>
      <c r="T147" s="102"/>
      <c r="V147" s="102"/>
      <c r="X147" s="102"/>
      <c r="Z147" s="102"/>
      <c r="AB147" s="102"/>
      <c r="AD147" s="102"/>
    </row>
    <row r="148" spans="8:30" x14ac:dyDescent="0.2">
      <c r="H148" s="59"/>
      <c r="J148" s="59"/>
      <c r="L148" s="59"/>
      <c r="N148" s="59"/>
      <c r="P148" s="59"/>
      <c r="R148" s="59"/>
      <c r="T148" s="102"/>
      <c r="V148" s="102"/>
      <c r="X148" s="102"/>
      <c r="Z148" s="102"/>
      <c r="AB148" s="102"/>
      <c r="AD148" s="102"/>
    </row>
    <row r="149" spans="8:30" x14ac:dyDescent="0.2">
      <c r="H149" s="59"/>
      <c r="J149" s="59"/>
      <c r="L149" s="59"/>
      <c r="N149" s="59"/>
      <c r="P149" s="59"/>
      <c r="R149" s="59"/>
      <c r="T149" s="102"/>
      <c r="V149" s="102"/>
      <c r="X149" s="102"/>
      <c r="Z149" s="102"/>
      <c r="AB149" s="102"/>
      <c r="AD149" s="102"/>
    </row>
    <row r="150" spans="8:30" x14ac:dyDescent="0.2">
      <c r="H150" s="59"/>
      <c r="J150" s="59"/>
      <c r="L150" s="59"/>
      <c r="N150" s="59"/>
      <c r="P150" s="59"/>
      <c r="R150" s="59"/>
      <c r="T150" s="102"/>
      <c r="V150" s="102"/>
      <c r="X150" s="102"/>
      <c r="Z150" s="102"/>
      <c r="AB150" s="102"/>
      <c r="AD150" s="102"/>
    </row>
    <row r="151" spans="8:30" x14ac:dyDescent="0.2">
      <c r="H151" s="59"/>
      <c r="J151" s="59"/>
      <c r="L151" s="59"/>
      <c r="N151" s="59"/>
      <c r="P151" s="59"/>
      <c r="R151" s="59"/>
      <c r="T151" s="102"/>
      <c r="V151" s="102"/>
      <c r="X151" s="102"/>
      <c r="Z151" s="102"/>
      <c r="AB151" s="102"/>
      <c r="AD151" s="102"/>
    </row>
    <row r="152" spans="8:30" x14ac:dyDescent="0.2">
      <c r="H152" s="59"/>
      <c r="J152" s="59"/>
      <c r="L152" s="59"/>
      <c r="N152" s="59"/>
      <c r="P152" s="59"/>
      <c r="R152" s="59"/>
      <c r="T152" s="102"/>
      <c r="V152" s="102"/>
      <c r="X152" s="102"/>
      <c r="Z152" s="102"/>
      <c r="AB152" s="102"/>
      <c r="AD152" s="102"/>
    </row>
    <row r="153" spans="8:30" x14ac:dyDescent="0.2">
      <c r="H153" s="59"/>
      <c r="J153" s="59"/>
      <c r="L153" s="59"/>
      <c r="N153" s="59"/>
      <c r="P153" s="59"/>
      <c r="R153" s="59"/>
      <c r="T153" s="102"/>
      <c r="V153" s="102"/>
      <c r="X153" s="102"/>
      <c r="Z153" s="102"/>
      <c r="AB153" s="102"/>
      <c r="AD153" s="102"/>
    </row>
    <row r="154" spans="8:30" x14ac:dyDescent="0.2">
      <c r="H154" s="59"/>
      <c r="J154" s="59"/>
      <c r="L154" s="59"/>
      <c r="N154" s="59"/>
      <c r="P154" s="59"/>
      <c r="R154" s="59"/>
      <c r="T154" s="102"/>
      <c r="V154" s="102"/>
      <c r="X154" s="102"/>
      <c r="Z154" s="102"/>
      <c r="AB154" s="102"/>
      <c r="AD154" s="102"/>
    </row>
    <row r="155" spans="8:30" x14ac:dyDescent="0.2">
      <c r="H155" s="59"/>
      <c r="J155" s="59"/>
      <c r="L155" s="59"/>
      <c r="N155" s="59"/>
      <c r="P155" s="59"/>
      <c r="R155" s="59"/>
      <c r="T155" s="102"/>
      <c r="V155" s="102"/>
      <c r="X155" s="102"/>
      <c r="Z155" s="102"/>
      <c r="AB155" s="102"/>
      <c r="AD155" s="102"/>
    </row>
    <row r="156" spans="8:30" x14ac:dyDescent="0.2">
      <c r="H156" s="59"/>
      <c r="J156" s="59"/>
      <c r="L156" s="59"/>
      <c r="N156" s="59"/>
      <c r="P156" s="59"/>
      <c r="R156" s="59"/>
      <c r="T156" s="102"/>
      <c r="V156" s="102"/>
      <c r="X156" s="102"/>
      <c r="Z156" s="102"/>
      <c r="AB156" s="102"/>
      <c r="AD156" s="102"/>
    </row>
    <row r="157" spans="8:30" x14ac:dyDescent="0.2">
      <c r="H157" s="59"/>
      <c r="J157" s="59"/>
      <c r="L157" s="59"/>
      <c r="N157" s="59"/>
      <c r="P157" s="59"/>
      <c r="R157" s="59"/>
      <c r="T157" s="102"/>
      <c r="V157" s="102"/>
      <c r="X157" s="102"/>
      <c r="Z157" s="102"/>
      <c r="AB157" s="102"/>
      <c r="AD157" s="102"/>
    </row>
    <row r="158" spans="8:30" x14ac:dyDescent="0.2">
      <c r="H158" s="59"/>
      <c r="J158" s="59"/>
      <c r="L158" s="59"/>
      <c r="N158" s="59"/>
      <c r="P158" s="59"/>
      <c r="R158" s="59"/>
      <c r="T158" s="102"/>
      <c r="V158" s="102"/>
      <c r="X158" s="102"/>
      <c r="Z158" s="102"/>
      <c r="AB158" s="102"/>
      <c r="AD158" s="102"/>
    </row>
    <row r="159" spans="8:30" x14ac:dyDescent="0.2">
      <c r="H159" s="59"/>
      <c r="J159" s="59"/>
      <c r="L159" s="59"/>
      <c r="N159" s="59"/>
      <c r="P159" s="59"/>
      <c r="R159" s="59"/>
      <c r="T159" s="102"/>
      <c r="V159" s="102"/>
      <c r="X159" s="102"/>
      <c r="Z159" s="102"/>
      <c r="AB159" s="102"/>
      <c r="AD159" s="102"/>
    </row>
    <row r="160" spans="8:30" x14ac:dyDescent="0.2">
      <c r="H160" s="59"/>
      <c r="J160" s="59"/>
      <c r="L160" s="59"/>
      <c r="N160" s="59"/>
      <c r="P160" s="59"/>
      <c r="R160" s="59"/>
      <c r="T160" s="102"/>
      <c r="V160" s="102"/>
      <c r="X160" s="102"/>
      <c r="Z160" s="102"/>
      <c r="AB160" s="102"/>
      <c r="AD160" s="102"/>
    </row>
    <row r="161" spans="8:30" x14ac:dyDescent="0.2">
      <c r="H161" s="59"/>
      <c r="J161" s="59"/>
      <c r="L161" s="59"/>
      <c r="N161" s="59"/>
      <c r="P161" s="59"/>
      <c r="R161" s="59"/>
      <c r="T161" s="102"/>
      <c r="V161" s="102"/>
      <c r="X161" s="102"/>
      <c r="Z161" s="102"/>
      <c r="AB161" s="102"/>
      <c r="AD161" s="102"/>
    </row>
    <row r="162" spans="8:30" x14ac:dyDescent="0.2">
      <c r="H162" s="59"/>
      <c r="J162" s="59"/>
      <c r="L162" s="59"/>
      <c r="N162" s="59"/>
      <c r="P162" s="59"/>
      <c r="R162" s="59"/>
      <c r="T162" s="102"/>
      <c r="V162" s="102"/>
      <c r="X162" s="102"/>
      <c r="Z162" s="102"/>
      <c r="AB162" s="102"/>
      <c r="AD162" s="102"/>
    </row>
    <row r="163" spans="8:30" x14ac:dyDescent="0.2">
      <c r="H163" s="59"/>
      <c r="J163" s="59"/>
      <c r="L163" s="59"/>
      <c r="N163" s="59"/>
      <c r="P163" s="59"/>
      <c r="R163" s="59"/>
      <c r="T163" s="102"/>
      <c r="V163" s="102"/>
      <c r="X163" s="102"/>
      <c r="Z163" s="102"/>
      <c r="AB163" s="102"/>
      <c r="AD163" s="102"/>
    </row>
    <row r="164" spans="8:30" x14ac:dyDescent="0.2">
      <c r="H164" s="59"/>
      <c r="J164" s="59"/>
      <c r="L164" s="59"/>
      <c r="N164" s="59"/>
      <c r="P164" s="59"/>
      <c r="R164" s="59"/>
      <c r="T164" s="102"/>
      <c r="V164" s="102"/>
      <c r="X164" s="102"/>
      <c r="Z164" s="102"/>
      <c r="AB164" s="102"/>
      <c r="AD164" s="102"/>
    </row>
    <row r="165" spans="8:30" x14ac:dyDescent="0.2">
      <c r="H165" s="59"/>
      <c r="J165" s="59"/>
      <c r="L165" s="59"/>
      <c r="N165" s="59"/>
      <c r="P165" s="59"/>
      <c r="R165" s="59"/>
      <c r="T165" s="102"/>
      <c r="V165" s="102"/>
      <c r="X165" s="102"/>
      <c r="Z165" s="102"/>
      <c r="AB165" s="102"/>
      <c r="AD165" s="102"/>
    </row>
    <row r="166" spans="8:30" x14ac:dyDescent="0.2">
      <c r="H166" s="59"/>
      <c r="J166" s="59"/>
      <c r="L166" s="59"/>
      <c r="N166" s="59"/>
      <c r="P166" s="59"/>
      <c r="R166" s="59"/>
      <c r="T166" s="102"/>
      <c r="V166" s="102"/>
      <c r="X166" s="102"/>
      <c r="Z166" s="102"/>
      <c r="AB166" s="102"/>
      <c r="AD166" s="102"/>
    </row>
    <row r="167" spans="8:30" x14ac:dyDescent="0.2">
      <c r="H167" s="59"/>
      <c r="J167" s="59"/>
      <c r="L167" s="59"/>
      <c r="N167" s="59"/>
      <c r="P167" s="59"/>
      <c r="R167" s="59"/>
      <c r="T167" s="102"/>
      <c r="V167" s="102"/>
      <c r="X167" s="102"/>
      <c r="Z167" s="102"/>
      <c r="AB167" s="102"/>
      <c r="AD167" s="102"/>
    </row>
    <row r="168" spans="8:30" x14ac:dyDescent="0.2">
      <c r="H168" s="59"/>
      <c r="J168" s="59"/>
      <c r="L168" s="59"/>
      <c r="N168" s="59"/>
      <c r="P168" s="59"/>
      <c r="R168" s="59"/>
      <c r="T168" s="102"/>
      <c r="V168" s="102"/>
      <c r="X168" s="102"/>
      <c r="Z168" s="102"/>
      <c r="AB168" s="102"/>
      <c r="AD168" s="102"/>
    </row>
    <row r="169" spans="8:30" x14ac:dyDescent="0.2">
      <c r="H169" s="59"/>
      <c r="J169" s="59"/>
      <c r="L169" s="59"/>
      <c r="N169" s="59"/>
      <c r="P169" s="59"/>
      <c r="R169" s="59"/>
      <c r="T169" s="102"/>
      <c r="V169" s="102"/>
      <c r="X169" s="102"/>
      <c r="Z169" s="102"/>
      <c r="AB169" s="102"/>
      <c r="AD169" s="102"/>
    </row>
    <row r="170" spans="8:30" x14ac:dyDescent="0.2">
      <c r="H170" s="59"/>
      <c r="J170" s="59"/>
      <c r="L170" s="59"/>
      <c r="N170" s="59"/>
      <c r="P170" s="59"/>
      <c r="R170" s="59"/>
      <c r="T170" s="102"/>
      <c r="V170" s="102"/>
      <c r="X170" s="102"/>
      <c r="Z170" s="102"/>
      <c r="AB170" s="102"/>
      <c r="AD170" s="102"/>
    </row>
    <row r="171" spans="8:30" x14ac:dyDescent="0.2">
      <c r="H171" s="59"/>
      <c r="J171" s="59"/>
      <c r="L171" s="59"/>
      <c r="N171" s="59"/>
      <c r="P171" s="59"/>
      <c r="R171" s="59"/>
      <c r="T171" s="102"/>
      <c r="V171" s="102"/>
      <c r="X171" s="102"/>
      <c r="Z171" s="102"/>
      <c r="AB171" s="102"/>
      <c r="AD171" s="102"/>
    </row>
    <row r="172" spans="8:30" x14ac:dyDescent="0.2">
      <c r="H172" s="59"/>
      <c r="J172" s="59"/>
      <c r="L172" s="59"/>
      <c r="N172" s="59"/>
      <c r="P172" s="59"/>
      <c r="R172" s="59"/>
      <c r="T172" s="102"/>
      <c r="V172" s="102"/>
      <c r="X172" s="102"/>
      <c r="Z172" s="102"/>
      <c r="AB172" s="102"/>
      <c r="AD172" s="102"/>
    </row>
    <row r="173" spans="8:30" x14ac:dyDescent="0.2">
      <c r="H173" s="59"/>
      <c r="J173" s="59"/>
      <c r="L173" s="59"/>
      <c r="N173" s="59"/>
      <c r="P173" s="59"/>
      <c r="R173" s="59"/>
      <c r="T173" s="102"/>
      <c r="V173" s="102"/>
      <c r="X173" s="102"/>
      <c r="Z173" s="102"/>
      <c r="AB173" s="102"/>
      <c r="AD173" s="102"/>
    </row>
    <row r="174" spans="8:30" x14ac:dyDescent="0.2">
      <c r="H174" s="59"/>
      <c r="J174" s="59"/>
      <c r="L174" s="59"/>
      <c r="N174" s="59"/>
      <c r="P174" s="59"/>
      <c r="R174" s="59"/>
      <c r="T174" s="102"/>
      <c r="V174" s="102"/>
      <c r="X174" s="102"/>
      <c r="Z174" s="102"/>
      <c r="AB174" s="102"/>
      <c r="AD174" s="102"/>
    </row>
    <row r="175" spans="8:30" x14ac:dyDescent="0.2">
      <c r="H175" s="59"/>
      <c r="J175" s="59"/>
      <c r="L175" s="59"/>
      <c r="N175" s="59"/>
      <c r="P175" s="59"/>
      <c r="R175" s="59"/>
      <c r="T175" s="102"/>
      <c r="V175" s="102"/>
      <c r="X175" s="102"/>
      <c r="Z175" s="102"/>
      <c r="AB175" s="102"/>
      <c r="AD175" s="102"/>
    </row>
    <row r="176" spans="8:30" x14ac:dyDescent="0.2">
      <c r="H176" s="59"/>
      <c r="J176" s="59"/>
      <c r="L176" s="59"/>
      <c r="N176" s="59"/>
      <c r="P176" s="59"/>
      <c r="R176" s="59"/>
      <c r="T176" s="102"/>
      <c r="V176" s="102"/>
      <c r="X176" s="102"/>
      <c r="Z176" s="102"/>
      <c r="AB176" s="102"/>
      <c r="AD176" s="102"/>
    </row>
    <row r="177" spans="8:30" x14ac:dyDescent="0.2">
      <c r="H177" s="59"/>
      <c r="J177" s="59"/>
      <c r="L177" s="59"/>
      <c r="N177" s="59"/>
      <c r="P177" s="59"/>
      <c r="R177" s="59"/>
      <c r="T177" s="102"/>
      <c r="V177" s="102"/>
      <c r="X177" s="102"/>
      <c r="Z177" s="102"/>
      <c r="AB177" s="102"/>
      <c r="AD177" s="102"/>
    </row>
    <row r="178" spans="8:30" x14ac:dyDescent="0.2">
      <c r="H178" s="59"/>
      <c r="J178" s="59"/>
      <c r="L178" s="59"/>
      <c r="N178" s="59"/>
      <c r="P178" s="59"/>
      <c r="R178" s="59"/>
      <c r="T178" s="102"/>
      <c r="V178" s="102"/>
      <c r="X178" s="102"/>
      <c r="Z178" s="102"/>
      <c r="AB178" s="102"/>
      <c r="AD178" s="102"/>
    </row>
    <row r="179" spans="8:30" x14ac:dyDescent="0.2">
      <c r="H179" s="59"/>
      <c r="J179" s="59"/>
      <c r="L179" s="59"/>
      <c r="N179" s="59"/>
      <c r="P179" s="59"/>
      <c r="R179" s="59"/>
      <c r="T179" s="102"/>
      <c r="V179" s="102"/>
      <c r="X179" s="102"/>
      <c r="Z179" s="102"/>
      <c r="AB179" s="102"/>
      <c r="AD179" s="102"/>
    </row>
    <row r="180" spans="8:30" x14ac:dyDescent="0.2">
      <c r="H180" s="59"/>
      <c r="J180" s="59"/>
      <c r="L180" s="59"/>
      <c r="N180" s="59"/>
      <c r="P180" s="59"/>
      <c r="R180" s="59"/>
      <c r="T180" s="102"/>
      <c r="V180" s="102"/>
      <c r="X180" s="102"/>
      <c r="Z180" s="102"/>
      <c r="AB180" s="102"/>
      <c r="AD180" s="102"/>
    </row>
    <row r="181" spans="8:30" x14ac:dyDescent="0.2">
      <c r="H181" s="59"/>
      <c r="J181" s="59"/>
      <c r="L181" s="59"/>
      <c r="N181" s="59"/>
      <c r="P181" s="59"/>
      <c r="R181" s="59"/>
      <c r="T181" s="102"/>
      <c r="V181" s="102"/>
      <c r="X181" s="102"/>
      <c r="Z181" s="102"/>
      <c r="AB181" s="102"/>
      <c r="AD181" s="102"/>
    </row>
    <row r="182" spans="8:30" x14ac:dyDescent="0.2">
      <c r="H182" s="59"/>
      <c r="J182" s="59"/>
      <c r="L182" s="59"/>
      <c r="N182" s="59"/>
      <c r="P182" s="59"/>
      <c r="R182" s="59"/>
      <c r="T182" s="102"/>
      <c r="V182" s="102"/>
      <c r="X182" s="102"/>
      <c r="Z182" s="102"/>
      <c r="AB182" s="102"/>
      <c r="AD182" s="102"/>
    </row>
    <row r="183" spans="8:30" x14ac:dyDescent="0.2">
      <c r="H183" s="59"/>
      <c r="J183" s="59"/>
      <c r="L183" s="59"/>
      <c r="N183" s="59"/>
      <c r="P183" s="59"/>
      <c r="R183" s="59"/>
      <c r="T183" s="102"/>
      <c r="V183" s="102"/>
      <c r="X183" s="102"/>
      <c r="Z183" s="102"/>
      <c r="AB183" s="102"/>
      <c r="AD183" s="102"/>
    </row>
    <row r="184" spans="8:30" x14ac:dyDescent="0.2">
      <c r="H184" s="59"/>
      <c r="J184" s="59"/>
      <c r="L184" s="59"/>
      <c r="N184" s="59"/>
      <c r="P184" s="59"/>
      <c r="R184" s="59"/>
      <c r="T184" s="102"/>
      <c r="V184" s="102"/>
      <c r="X184" s="102"/>
      <c r="Z184" s="102"/>
      <c r="AB184" s="102"/>
      <c r="AD184" s="102"/>
    </row>
    <row r="185" spans="8:30" x14ac:dyDescent="0.2">
      <c r="H185" s="59"/>
      <c r="J185" s="59"/>
      <c r="L185" s="59"/>
      <c r="N185" s="59"/>
      <c r="P185" s="59"/>
      <c r="R185" s="59"/>
      <c r="T185" s="102"/>
      <c r="V185" s="102"/>
      <c r="X185" s="102"/>
      <c r="Z185" s="102"/>
      <c r="AB185" s="102"/>
      <c r="AD185" s="102"/>
    </row>
    <row r="186" spans="8:30" x14ac:dyDescent="0.2">
      <c r="H186" s="59"/>
      <c r="J186" s="59"/>
      <c r="L186" s="59"/>
      <c r="N186" s="59"/>
      <c r="P186" s="59"/>
      <c r="R186" s="59"/>
      <c r="T186" s="102"/>
      <c r="V186" s="102"/>
      <c r="X186" s="102"/>
      <c r="Z186" s="102"/>
      <c r="AB186" s="102"/>
      <c r="AD186" s="102"/>
    </row>
    <row r="187" spans="8:30" x14ac:dyDescent="0.2">
      <c r="H187" s="59"/>
      <c r="J187" s="59"/>
      <c r="L187" s="59"/>
      <c r="N187" s="59"/>
      <c r="P187" s="59"/>
      <c r="R187" s="59"/>
      <c r="T187" s="102"/>
      <c r="V187" s="102"/>
      <c r="X187" s="102"/>
      <c r="Z187" s="102"/>
      <c r="AB187" s="102"/>
      <c r="AD187" s="102"/>
    </row>
    <row r="188" spans="8:30" x14ac:dyDescent="0.2">
      <c r="H188" s="59"/>
      <c r="J188" s="59"/>
      <c r="L188" s="59"/>
      <c r="N188" s="59"/>
      <c r="P188" s="59"/>
      <c r="R188" s="59"/>
      <c r="T188" s="102"/>
      <c r="V188" s="102"/>
      <c r="X188" s="102"/>
      <c r="Z188" s="102"/>
      <c r="AB188" s="102"/>
      <c r="AD188" s="102"/>
    </row>
    <row r="189" spans="8:30" x14ac:dyDescent="0.2">
      <c r="H189" s="59"/>
      <c r="J189" s="59"/>
      <c r="L189" s="59"/>
      <c r="N189" s="59"/>
      <c r="P189" s="59"/>
      <c r="R189" s="59"/>
      <c r="T189" s="102"/>
      <c r="V189" s="102"/>
      <c r="X189" s="102"/>
      <c r="Z189" s="102"/>
      <c r="AB189" s="102"/>
      <c r="AD189" s="102"/>
    </row>
    <row r="190" spans="8:30" x14ac:dyDescent="0.2">
      <c r="H190" s="59"/>
      <c r="J190" s="59"/>
      <c r="L190" s="59"/>
      <c r="N190" s="59"/>
      <c r="P190" s="59"/>
      <c r="R190" s="59"/>
      <c r="T190" s="102"/>
      <c r="V190" s="102"/>
      <c r="X190" s="102"/>
      <c r="Z190" s="102"/>
      <c r="AB190" s="102"/>
      <c r="AD190" s="102"/>
    </row>
    <row r="191" spans="8:30" x14ac:dyDescent="0.2">
      <c r="H191" s="59"/>
      <c r="J191" s="59"/>
      <c r="L191" s="59"/>
      <c r="N191" s="59"/>
      <c r="P191" s="59"/>
      <c r="R191" s="59"/>
      <c r="T191" s="102"/>
      <c r="V191" s="102"/>
      <c r="X191" s="102"/>
      <c r="Z191" s="102"/>
      <c r="AB191" s="102"/>
      <c r="AD191" s="102"/>
    </row>
    <row r="192" spans="8:30" x14ac:dyDescent="0.2">
      <c r="H192" s="59"/>
      <c r="J192" s="59"/>
      <c r="L192" s="59"/>
      <c r="N192" s="59"/>
      <c r="P192" s="59"/>
      <c r="R192" s="59"/>
      <c r="T192" s="102"/>
      <c r="V192" s="102"/>
      <c r="X192" s="102"/>
      <c r="Z192" s="102"/>
      <c r="AB192" s="102"/>
      <c r="AD192" s="102"/>
    </row>
    <row r="193" spans="8:30" x14ac:dyDescent="0.2">
      <c r="H193" s="59"/>
      <c r="J193" s="59"/>
      <c r="L193" s="59"/>
      <c r="N193" s="59"/>
      <c r="P193" s="59"/>
      <c r="R193" s="59"/>
      <c r="T193" s="102"/>
      <c r="V193" s="102"/>
      <c r="X193" s="102"/>
      <c r="Z193" s="102"/>
      <c r="AB193" s="102"/>
      <c r="AD193" s="102"/>
    </row>
    <row r="194" spans="8:30" x14ac:dyDescent="0.2">
      <c r="H194" s="59"/>
      <c r="J194" s="59"/>
      <c r="L194" s="59"/>
      <c r="N194" s="59"/>
      <c r="P194" s="59"/>
      <c r="R194" s="59"/>
      <c r="T194" s="102"/>
      <c r="V194" s="102"/>
      <c r="X194" s="102"/>
      <c r="Z194" s="102"/>
      <c r="AB194" s="102"/>
      <c r="AD194" s="102"/>
    </row>
    <row r="195" spans="8:30" x14ac:dyDescent="0.2">
      <c r="H195" s="59"/>
      <c r="J195" s="59"/>
      <c r="L195" s="59"/>
      <c r="N195" s="59"/>
      <c r="P195" s="59"/>
      <c r="R195" s="59"/>
      <c r="T195" s="102"/>
      <c r="V195" s="102"/>
      <c r="X195" s="102"/>
      <c r="Z195" s="102"/>
      <c r="AB195" s="102"/>
      <c r="AD195" s="102"/>
    </row>
    <row r="196" spans="8:30" x14ac:dyDescent="0.2">
      <c r="H196" s="59"/>
      <c r="J196" s="59"/>
      <c r="L196" s="59"/>
      <c r="N196" s="59"/>
      <c r="P196" s="59"/>
      <c r="R196" s="59"/>
      <c r="T196" s="102"/>
      <c r="V196" s="102"/>
      <c r="X196" s="102"/>
      <c r="Z196" s="102"/>
      <c r="AB196" s="102"/>
      <c r="AD196" s="102"/>
    </row>
    <row r="197" spans="8:30" x14ac:dyDescent="0.2">
      <c r="H197" s="59"/>
      <c r="J197" s="59"/>
      <c r="L197" s="59"/>
      <c r="N197" s="59"/>
      <c r="P197" s="59"/>
      <c r="R197" s="59"/>
      <c r="T197" s="102"/>
      <c r="V197" s="102"/>
      <c r="X197" s="102"/>
      <c r="Z197" s="102"/>
      <c r="AB197" s="102"/>
      <c r="AD197" s="102"/>
    </row>
    <row r="198" spans="8:30" x14ac:dyDescent="0.2">
      <c r="H198" s="59"/>
      <c r="J198" s="59"/>
      <c r="L198" s="59"/>
      <c r="N198" s="59"/>
      <c r="P198" s="59"/>
      <c r="R198" s="59"/>
      <c r="T198" s="102"/>
      <c r="V198" s="102"/>
      <c r="X198" s="102"/>
      <c r="Z198" s="102"/>
      <c r="AB198" s="102"/>
      <c r="AD198" s="102"/>
    </row>
    <row r="199" spans="8:30" x14ac:dyDescent="0.2">
      <c r="H199" s="59"/>
      <c r="J199" s="59"/>
      <c r="L199" s="59"/>
      <c r="N199" s="59"/>
      <c r="P199" s="59"/>
      <c r="R199" s="59"/>
      <c r="T199" s="102"/>
      <c r="V199" s="102"/>
      <c r="X199" s="102"/>
      <c r="Z199" s="102"/>
      <c r="AB199" s="102"/>
      <c r="AD199" s="102"/>
    </row>
    <row r="200" spans="8:30" x14ac:dyDescent="0.2">
      <c r="H200" s="59"/>
      <c r="J200" s="59"/>
      <c r="L200" s="59"/>
      <c r="N200" s="59"/>
      <c r="P200" s="59"/>
      <c r="R200" s="59"/>
      <c r="T200" s="102"/>
      <c r="V200" s="102"/>
      <c r="X200" s="102"/>
      <c r="Z200" s="102"/>
      <c r="AB200" s="102"/>
      <c r="AD200" s="102"/>
    </row>
    <row r="201" spans="8:30" x14ac:dyDescent="0.2">
      <c r="H201" s="59"/>
      <c r="J201" s="59"/>
      <c r="L201" s="59"/>
      <c r="N201" s="59"/>
      <c r="P201" s="59"/>
      <c r="R201" s="59"/>
      <c r="T201" s="102"/>
      <c r="V201" s="102"/>
      <c r="X201" s="102"/>
      <c r="Z201" s="102"/>
      <c r="AB201" s="102"/>
      <c r="AD201" s="102"/>
    </row>
    <row r="202" spans="8:30" x14ac:dyDescent="0.2">
      <c r="H202" s="59"/>
      <c r="J202" s="59"/>
      <c r="L202" s="59"/>
      <c r="N202" s="59"/>
      <c r="P202" s="59"/>
      <c r="R202" s="59"/>
      <c r="T202" s="102"/>
      <c r="V202" s="102"/>
      <c r="X202" s="102"/>
      <c r="Z202" s="102"/>
      <c r="AB202" s="102"/>
      <c r="AD202" s="102"/>
    </row>
    <row r="203" spans="8:30" x14ac:dyDescent="0.2">
      <c r="H203" s="59"/>
      <c r="J203" s="59"/>
      <c r="L203" s="59"/>
      <c r="N203" s="59"/>
      <c r="P203" s="59"/>
      <c r="R203" s="59"/>
      <c r="T203" s="102"/>
      <c r="V203" s="102"/>
      <c r="X203" s="102"/>
      <c r="Z203" s="102"/>
      <c r="AB203" s="102"/>
      <c r="AD203" s="102"/>
    </row>
    <row r="204" spans="8:30" x14ac:dyDescent="0.2">
      <c r="H204" s="59"/>
      <c r="J204" s="59"/>
      <c r="L204" s="59"/>
      <c r="N204" s="59"/>
      <c r="P204" s="59"/>
      <c r="R204" s="59"/>
      <c r="T204" s="102"/>
      <c r="V204" s="102"/>
      <c r="X204" s="102"/>
      <c r="Z204" s="102"/>
      <c r="AB204" s="102"/>
      <c r="AD204" s="102"/>
    </row>
    <row r="205" spans="8:30" x14ac:dyDescent="0.2">
      <c r="H205" s="59"/>
      <c r="J205" s="59"/>
      <c r="L205" s="59"/>
      <c r="N205" s="59"/>
      <c r="P205" s="59"/>
      <c r="R205" s="59"/>
      <c r="T205" s="102"/>
      <c r="V205" s="102"/>
      <c r="X205" s="102"/>
      <c r="Z205" s="102"/>
      <c r="AB205" s="102"/>
      <c r="AD205" s="102"/>
    </row>
    <row r="206" spans="8:30" x14ac:dyDescent="0.2">
      <c r="H206" s="59"/>
      <c r="J206" s="59"/>
      <c r="L206" s="59"/>
      <c r="N206" s="59"/>
      <c r="P206" s="59"/>
      <c r="R206" s="59"/>
      <c r="T206" s="102"/>
      <c r="V206" s="102"/>
      <c r="X206" s="102"/>
      <c r="Z206" s="102"/>
      <c r="AB206" s="102"/>
      <c r="AD206" s="102"/>
    </row>
    <row r="207" spans="8:30" x14ac:dyDescent="0.2">
      <c r="H207" s="59"/>
      <c r="J207" s="59"/>
      <c r="L207" s="59"/>
      <c r="N207" s="59"/>
      <c r="P207" s="59"/>
      <c r="R207" s="59"/>
      <c r="T207" s="102"/>
      <c r="V207" s="102"/>
      <c r="X207" s="102"/>
      <c r="Z207" s="102"/>
      <c r="AB207" s="102"/>
      <c r="AD207" s="102"/>
    </row>
    <row r="208" spans="8:30" x14ac:dyDescent="0.2">
      <c r="H208" s="59"/>
      <c r="J208" s="59"/>
      <c r="L208" s="59"/>
      <c r="N208" s="59"/>
      <c r="P208" s="59"/>
      <c r="R208" s="59"/>
      <c r="T208" s="102"/>
      <c r="V208" s="102"/>
      <c r="X208" s="102"/>
      <c r="Z208" s="102"/>
      <c r="AB208" s="102"/>
      <c r="AD208" s="102"/>
    </row>
    <row r="209" spans="8:30" x14ac:dyDescent="0.2">
      <c r="H209" s="59"/>
      <c r="J209" s="59"/>
      <c r="L209" s="59"/>
      <c r="N209" s="59"/>
      <c r="P209" s="59"/>
      <c r="R209" s="59"/>
      <c r="T209" s="102"/>
      <c r="V209" s="102"/>
      <c r="X209" s="102"/>
      <c r="Z209" s="102"/>
      <c r="AB209" s="102"/>
      <c r="AD209" s="102"/>
    </row>
    <row r="210" spans="8:30" x14ac:dyDescent="0.2">
      <c r="H210" s="59"/>
      <c r="J210" s="59"/>
      <c r="L210" s="59"/>
      <c r="N210" s="59"/>
      <c r="P210" s="59"/>
      <c r="R210" s="59"/>
      <c r="T210" s="102"/>
      <c r="V210" s="102"/>
      <c r="X210" s="102"/>
      <c r="Z210" s="102"/>
      <c r="AB210" s="102"/>
      <c r="AD210" s="102"/>
    </row>
    <row r="211" spans="8:30" x14ac:dyDescent="0.2">
      <c r="H211" s="59"/>
      <c r="J211" s="59"/>
      <c r="L211" s="59"/>
      <c r="N211" s="59"/>
      <c r="P211" s="59"/>
      <c r="R211" s="59"/>
      <c r="T211" s="102"/>
      <c r="V211" s="102"/>
      <c r="X211" s="102"/>
      <c r="Z211" s="102"/>
      <c r="AB211" s="102"/>
      <c r="AD211" s="102"/>
    </row>
    <row r="212" spans="8:30" x14ac:dyDescent="0.2">
      <c r="H212" s="59"/>
      <c r="J212" s="59"/>
      <c r="L212" s="59"/>
      <c r="N212" s="59"/>
      <c r="P212" s="59"/>
      <c r="R212" s="59"/>
      <c r="T212" s="102"/>
      <c r="V212" s="102"/>
      <c r="X212" s="102"/>
      <c r="Z212" s="102"/>
      <c r="AB212" s="102"/>
      <c r="AD212" s="102"/>
    </row>
    <row r="213" spans="8:30" x14ac:dyDescent="0.2">
      <c r="H213" s="59"/>
      <c r="J213" s="59"/>
      <c r="L213" s="59"/>
      <c r="N213" s="59"/>
      <c r="P213" s="59"/>
      <c r="R213" s="59"/>
      <c r="T213" s="102"/>
      <c r="V213" s="102"/>
      <c r="X213" s="102"/>
      <c r="Z213" s="102"/>
      <c r="AB213" s="102"/>
      <c r="AD213" s="102"/>
    </row>
    <row r="214" spans="8:30" x14ac:dyDescent="0.2">
      <c r="H214" s="59"/>
      <c r="J214" s="59"/>
      <c r="L214" s="59"/>
      <c r="N214" s="59"/>
      <c r="P214" s="59"/>
      <c r="R214" s="59"/>
      <c r="T214" s="102"/>
      <c r="V214" s="102"/>
      <c r="X214" s="102"/>
      <c r="Z214" s="102"/>
      <c r="AB214" s="102"/>
      <c r="AD214" s="102"/>
    </row>
    <row r="215" spans="8:30" x14ac:dyDescent="0.2">
      <c r="H215" s="59"/>
      <c r="J215" s="59"/>
      <c r="L215" s="59"/>
      <c r="N215" s="59"/>
      <c r="P215" s="59"/>
      <c r="R215" s="59"/>
      <c r="T215" s="102"/>
      <c r="V215" s="102"/>
      <c r="X215" s="102"/>
      <c r="Z215" s="102"/>
      <c r="AB215" s="102"/>
      <c r="AD215" s="102"/>
    </row>
    <row r="216" spans="8:30" x14ac:dyDescent="0.2">
      <c r="H216" s="59"/>
      <c r="J216" s="59"/>
      <c r="L216" s="59"/>
      <c r="N216" s="59"/>
      <c r="P216" s="59"/>
      <c r="R216" s="59"/>
      <c r="T216" s="102"/>
      <c r="V216" s="102"/>
      <c r="X216" s="102"/>
      <c r="Z216" s="102"/>
      <c r="AB216" s="102"/>
      <c r="AD216" s="102"/>
    </row>
    <row r="217" spans="8:30" x14ac:dyDescent="0.2">
      <c r="H217" s="59"/>
      <c r="J217" s="59"/>
      <c r="L217" s="59"/>
      <c r="N217" s="59"/>
      <c r="P217" s="59"/>
      <c r="R217" s="59"/>
      <c r="T217" s="102"/>
      <c r="V217" s="102"/>
      <c r="X217" s="102"/>
      <c r="Z217" s="102"/>
      <c r="AB217" s="102"/>
      <c r="AD217" s="102"/>
    </row>
    <row r="218" spans="8:30" x14ac:dyDescent="0.2">
      <c r="H218" s="59"/>
      <c r="J218" s="59"/>
      <c r="L218" s="59"/>
      <c r="N218" s="59"/>
      <c r="P218" s="59"/>
      <c r="R218" s="59"/>
      <c r="T218" s="102"/>
      <c r="V218" s="102"/>
      <c r="X218" s="102"/>
      <c r="Z218" s="102"/>
      <c r="AB218" s="102"/>
      <c r="AD218" s="102"/>
    </row>
    <row r="219" spans="8:30" x14ac:dyDescent="0.2">
      <c r="H219" s="59"/>
      <c r="J219" s="59"/>
      <c r="L219" s="59"/>
      <c r="N219" s="59"/>
      <c r="P219" s="59"/>
      <c r="R219" s="59"/>
      <c r="T219" s="102"/>
      <c r="V219" s="102"/>
      <c r="X219" s="102"/>
      <c r="Z219" s="102"/>
      <c r="AB219" s="102"/>
      <c r="AD219" s="102"/>
    </row>
    <row r="220" spans="8:30" x14ac:dyDescent="0.2">
      <c r="H220" s="59"/>
      <c r="J220" s="59"/>
      <c r="L220" s="59"/>
      <c r="N220" s="59"/>
      <c r="P220" s="59"/>
      <c r="R220" s="59"/>
      <c r="T220" s="102"/>
      <c r="V220" s="102"/>
      <c r="X220" s="102"/>
      <c r="Z220" s="102"/>
      <c r="AB220" s="102"/>
      <c r="AD220" s="102"/>
    </row>
    <row r="221" spans="8:30" x14ac:dyDescent="0.2">
      <c r="H221" s="59"/>
      <c r="J221" s="59"/>
      <c r="L221" s="59"/>
      <c r="N221" s="59"/>
      <c r="P221" s="59"/>
      <c r="R221" s="59"/>
      <c r="T221" s="102"/>
      <c r="V221" s="102"/>
      <c r="X221" s="102"/>
      <c r="Z221" s="102"/>
      <c r="AB221" s="102"/>
      <c r="AD221" s="102"/>
    </row>
    <row r="222" spans="8:30" x14ac:dyDescent="0.2">
      <c r="H222" s="59"/>
      <c r="J222" s="59"/>
      <c r="L222" s="59"/>
      <c r="N222" s="59"/>
      <c r="P222" s="59"/>
      <c r="R222" s="59"/>
      <c r="T222" s="102"/>
      <c r="V222" s="102"/>
      <c r="X222" s="102"/>
      <c r="Z222" s="102"/>
      <c r="AB222" s="102"/>
      <c r="AD222" s="102"/>
    </row>
    <row r="223" spans="8:30" x14ac:dyDescent="0.2">
      <c r="H223" s="59"/>
      <c r="J223" s="59"/>
      <c r="L223" s="59"/>
      <c r="N223" s="59"/>
      <c r="P223" s="59"/>
      <c r="R223" s="59"/>
      <c r="T223" s="102"/>
      <c r="V223" s="102"/>
      <c r="X223" s="102"/>
      <c r="Z223" s="102"/>
      <c r="AB223" s="102"/>
      <c r="AD223" s="102"/>
    </row>
    <row r="224" spans="8:30" x14ac:dyDescent="0.2">
      <c r="H224" s="59"/>
      <c r="J224" s="59"/>
      <c r="L224" s="59"/>
      <c r="N224" s="59"/>
      <c r="P224" s="59"/>
      <c r="R224" s="59"/>
      <c r="T224" s="102"/>
      <c r="V224" s="102"/>
      <c r="X224" s="102"/>
      <c r="Z224" s="102"/>
      <c r="AB224" s="102"/>
      <c r="AD224" s="102"/>
    </row>
    <row r="225" spans="8:30" x14ac:dyDescent="0.2">
      <c r="H225" s="59"/>
      <c r="J225" s="59"/>
      <c r="L225" s="59"/>
      <c r="N225" s="59"/>
      <c r="P225" s="59"/>
      <c r="R225" s="59"/>
      <c r="T225" s="102"/>
      <c r="V225" s="102"/>
      <c r="X225" s="102"/>
      <c r="Z225" s="102"/>
      <c r="AB225" s="102"/>
      <c r="AD225" s="102"/>
    </row>
    <row r="226" spans="8:30" x14ac:dyDescent="0.2">
      <c r="H226" s="59"/>
      <c r="J226" s="59"/>
      <c r="L226" s="59"/>
      <c r="N226" s="59"/>
      <c r="P226" s="59"/>
      <c r="R226" s="59"/>
      <c r="T226" s="102"/>
      <c r="V226" s="102"/>
      <c r="X226" s="102"/>
      <c r="Z226" s="102"/>
      <c r="AB226" s="102"/>
      <c r="AD226" s="102"/>
    </row>
    <row r="227" spans="8:30" x14ac:dyDescent="0.2">
      <c r="H227" s="59"/>
      <c r="J227" s="59"/>
      <c r="L227" s="59"/>
      <c r="N227" s="59"/>
      <c r="P227" s="59"/>
      <c r="R227" s="59"/>
      <c r="T227" s="102"/>
      <c r="V227" s="102"/>
      <c r="X227" s="102"/>
      <c r="Z227" s="102"/>
      <c r="AB227" s="102"/>
      <c r="AD227" s="102"/>
    </row>
    <row r="228" spans="8:30" x14ac:dyDescent="0.2">
      <c r="H228" s="59"/>
      <c r="J228" s="59"/>
      <c r="L228" s="59"/>
      <c r="N228" s="59"/>
      <c r="P228" s="59"/>
      <c r="R228" s="59"/>
      <c r="T228" s="102"/>
      <c r="V228" s="102"/>
      <c r="X228" s="102"/>
      <c r="Z228" s="102"/>
      <c r="AB228" s="102"/>
      <c r="AD228" s="102"/>
    </row>
    <row r="229" spans="8:30" x14ac:dyDescent="0.2">
      <c r="H229" s="59"/>
      <c r="J229" s="59"/>
      <c r="L229" s="59"/>
      <c r="N229" s="59"/>
      <c r="P229" s="59"/>
      <c r="R229" s="59"/>
      <c r="T229" s="102"/>
      <c r="V229" s="102"/>
      <c r="X229" s="102"/>
      <c r="Z229" s="102"/>
      <c r="AB229" s="102"/>
      <c r="AD229" s="102"/>
    </row>
    <row r="230" spans="8:30" x14ac:dyDescent="0.2">
      <c r="H230" s="59"/>
      <c r="J230" s="59"/>
      <c r="L230" s="59"/>
      <c r="N230" s="59"/>
      <c r="P230" s="59"/>
      <c r="R230" s="59"/>
      <c r="T230" s="102"/>
      <c r="V230" s="102"/>
      <c r="X230" s="102"/>
      <c r="Z230" s="102"/>
      <c r="AB230" s="102"/>
      <c r="AD230" s="102"/>
    </row>
    <row r="231" spans="8:30" x14ac:dyDescent="0.2">
      <c r="H231" s="59"/>
      <c r="J231" s="59"/>
      <c r="L231" s="59"/>
      <c r="N231" s="59"/>
      <c r="P231" s="59"/>
      <c r="R231" s="59"/>
      <c r="T231" s="102"/>
      <c r="V231" s="102"/>
      <c r="X231" s="102"/>
      <c r="Z231" s="102"/>
      <c r="AB231" s="102"/>
      <c r="AD231" s="102"/>
    </row>
    <row r="232" spans="8:30" x14ac:dyDescent="0.2">
      <c r="H232" s="59"/>
      <c r="J232" s="59"/>
      <c r="L232" s="59"/>
      <c r="N232" s="59"/>
      <c r="P232" s="59"/>
      <c r="R232" s="59"/>
      <c r="T232" s="102"/>
      <c r="V232" s="102"/>
      <c r="X232" s="102"/>
      <c r="Z232" s="102"/>
      <c r="AB232" s="102"/>
      <c r="AD232" s="102"/>
    </row>
    <row r="233" spans="8:30" x14ac:dyDescent="0.2">
      <c r="H233" s="59"/>
      <c r="J233" s="59"/>
      <c r="L233" s="59"/>
      <c r="N233" s="59"/>
      <c r="P233" s="59"/>
      <c r="R233" s="59"/>
      <c r="T233" s="102"/>
      <c r="V233" s="102"/>
      <c r="X233" s="102"/>
      <c r="Z233" s="102"/>
      <c r="AB233" s="102"/>
      <c r="AD233" s="102"/>
    </row>
    <row r="234" spans="8:30" x14ac:dyDescent="0.2">
      <c r="H234" s="59"/>
      <c r="J234" s="59"/>
      <c r="L234" s="59"/>
      <c r="N234" s="59"/>
      <c r="P234" s="59"/>
      <c r="R234" s="59"/>
      <c r="T234" s="102"/>
      <c r="V234" s="102"/>
      <c r="X234" s="102"/>
      <c r="Z234" s="102"/>
      <c r="AB234" s="102"/>
      <c r="AD234" s="102"/>
    </row>
    <row r="235" spans="8:30" x14ac:dyDescent="0.2">
      <c r="H235" s="59"/>
      <c r="J235" s="59"/>
      <c r="L235" s="59"/>
      <c r="N235" s="59"/>
      <c r="P235" s="59"/>
      <c r="R235" s="59"/>
      <c r="T235" s="102"/>
      <c r="V235" s="102"/>
      <c r="X235" s="102"/>
      <c r="Z235" s="102"/>
      <c r="AB235" s="102"/>
      <c r="AD235" s="102"/>
    </row>
    <row r="236" spans="8:30" x14ac:dyDescent="0.2">
      <c r="H236" s="59"/>
      <c r="J236" s="59"/>
      <c r="L236" s="59"/>
      <c r="N236" s="59"/>
      <c r="P236" s="59"/>
      <c r="R236" s="59"/>
      <c r="T236" s="102"/>
      <c r="V236" s="102"/>
      <c r="X236" s="102"/>
      <c r="Z236" s="102"/>
      <c r="AB236" s="102"/>
      <c r="AD236" s="102"/>
    </row>
    <row r="237" spans="8:30" x14ac:dyDescent="0.2">
      <c r="H237" s="59"/>
      <c r="J237" s="59"/>
      <c r="L237" s="59"/>
      <c r="N237" s="59"/>
      <c r="P237" s="59"/>
      <c r="R237" s="59"/>
      <c r="T237" s="102"/>
      <c r="V237" s="102"/>
      <c r="X237" s="102"/>
      <c r="Z237" s="102"/>
      <c r="AB237" s="102"/>
      <c r="AD237" s="102"/>
    </row>
    <row r="238" spans="8:30" x14ac:dyDescent="0.2">
      <c r="H238" s="59"/>
      <c r="J238" s="59"/>
      <c r="L238" s="59"/>
      <c r="N238" s="59"/>
      <c r="P238" s="59"/>
      <c r="R238" s="59"/>
      <c r="T238" s="102"/>
      <c r="V238" s="102"/>
      <c r="X238" s="102"/>
      <c r="Z238" s="102"/>
      <c r="AB238" s="102"/>
      <c r="AD238" s="102"/>
    </row>
    <row r="239" spans="8:30" x14ac:dyDescent="0.2">
      <c r="H239" s="59"/>
      <c r="J239" s="59"/>
      <c r="L239" s="59"/>
      <c r="N239" s="59"/>
      <c r="P239" s="59"/>
      <c r="R239" s="59"/>
      <c r="T239" s="102"/>
      <c r="V239" s="102"/>
      <c r="X239" s="102"/>
      <c r="Z239" s="102"/>
      <c r="AB239" s="102"/>
      <c r="AD239" s="102"/>
    </row>
    <row r="240" spans="8:30" x14ac:dyDescent="0.2">
      <c r="H240" s="59"/>
      <c r="J240" s="59"/>
      <c r="L240" s="59"/>
      <c r="N240" s="59"/>
      <c r="P240" s="59"/>
      <c r="R240" s="59"/>
      <c r="T240" s="102"/>
      <c r="V240" s="102"/>
      <c r="X240" s="102"/>
      <c r="Z240" s="102"/>
      <c r="AB240" s="102"/>
      <c r="AD240" s="102"/>
    </row>
    <row r="241" spans="8:30" x14ac:dyDescent="0.2">
      <c r="H241" s="59"/>
      <c r="J241" s="59"/>
      <c r="L241" s="59"/>
      <c r="N241" s="59"/>
      <c r="P241" s="59"/>
      <c r="R241" s="59"/>
      <c r="T241" s="102"/>
      <c r="V241" s="102"/>
      <c r="X241" s="102"/>
      <c r="Z241" s="102"/>
      <c r="AB241" s="102"/>
      <c r="AD241" s="102"/>
    </row>
    <row r="242" spans="8:30" x14ac:dyDescent="0.2">
      <c r="H242" s="59"/>
      <c r="J242" s="59"/>
      <c r="L242" s="59"/>
      <c r="N242" s="59"/>
      <c r="P242" s="59"/>
      <c r="R242" s="59"/>
      <c r="T242" s="102"/>
      <c r="V242" s="102"/>
      <c r="X242" s="102"/>
      <c r="Z242" s="102"/>
      <c r="AB242" s="102"/>
      <c r="AD242" s="102"/>
    </row>
    <row r="243" spans="8:30" x14ac:dyDescent="0.2">
      <c r="H243" s="59"/>
      <c r="J243" s="59"/>
      <c r="L243" s="59"/>
      <c r="N243" s="59"/>
      <c r="P243" s="59"/>
      <c r="R243" s="59"/>
      <c r="T243" s="102"/>
      <c r="V243" s="102"/>
      <c r="X243" s="102"/>
      <c r="Z243" s="102"/>
      <c r="AB243" s="102"/>
      <c r="AD243" s="102"/>
    </row>
    <row r="244" spans="8:30" x14ac:dyDescent="0.2">
      <c r="H244" s="59"/>
      <c r="J244" s="59"/>
      <c r="L244" s="59"/>
      <c r="N244" s="59"/>
      <c r="P244" s="59"/>
      <c r="R244" s="59"/>
      <c r="T244" s="102"/>
      <c r="V244" s="102"/>
      <c r="X244" s="102"/>
      <c r="Z244" s="102"/>
      <c r="AB244" s="102"/>
      <c r="AD244" s="102"/>
    </row>
    <row r="245" spans="8:30" x14ac:dyDescent="0.2">
      <c r="H245" s="59"/>
      <c r="J245" s="59"/>
      <c r="L245" s="59"/>
      <c r="N245" s="59"/>
      <c r="P245" s="59"/>
      <c r="R245" s="59"/>
      <c r="T245" s="102"/>
      <c r="V245" s="102"/>
      <c r="X245" s="102"/>
      <c r="Z245" s="102"/>
      <c r="AB245" s="102"/>
      <c r="AD245" s="102"/>
    </row>
    <row r="246" spans="8:30" x14ac:dyDescent="0.2">
      <c r="H246" s="59"/>
      <c r="J246" s="59"/>
      <c r="L246" s="59"/>
      <c r="N246" s="59"/>
      <c r="P246" s="59"/>
      <c r="R246" s="59"/>
      <c r="T246" s="102"/>
      <c r="V246" s="102"/>
      <c r="X246" s="102"/>
      <c r="Z246" s="102"/>
      <c r="AB246" s="102"/>
      <c r="AD246" s="102"/>
    </row>
    <row r="247" spans="8:30" x14ac:dyDescent="0.2">
      <c r="H247" s="59"/>
      <c r="J247" s="59"/>
      <c r="L247" s="59"/>
      <c r="N247" s="59"/>
      <c r="P247" s="59"/>
      <c r="R247" s="59"/>
      <c r="T247" s="102"/>
      <c r="V247" s="102"/>
      <c r="X247" s="102"/>
      <c r="Z247" s="102"/>
      <c r="AB247" s="102"/>
      <c r="AD247" s="102"/>
    </row>
    <row r="248" spans="8:30" x14ac:dyDescent="0.2">
      <c r="H248" s="59"/>
      <c r="J248" s="59"/>
      <c r="L248" s="59"/>
      <c r="N248" s="59"/>
      <c r="P248" s="59"/>
      <c r="R248" s="59"/>
      <c r="T248" s="102"/>
      <c r="V248" s="102"/>
      <c r="X248" s="102"/>
      <c r="Z248" s="102"/>
      <c r="AB248" s="102"/>
      <c r="AD248" s="102"/>
    </row>
    <row r="249" spans="8:30" x14ac:dyDescent="0.2">
      <c r="H249" s="59"/>
      <c r="J249" s="59"/>
      <c r="L249" s="59"/>
      <c r="N249" s="59"/>
      <c r="P249" s="59"/>
      <c r="R249" s="59"/>
      <c r="T249" s="102"/>
      <c r="V249" s="102"/>
      <c r="X249" s="102"/>
      <c r="Z249" s="102"/>
      <c r="AB249" s="102"/>
      <c r="AD249" s="102"/>
    </row>
    <row r="250" spans="8:30" x14ac:dyDescent="0.2">
      <c r="H250" s="59"/>
      <c r="J250" s="59"/>
      <c r="L250" s="59"/>
      <c r="N250" s="59"/>
      <c r="P250" s="59"/>
      <c r="R250" s="59"/>
      <c r="T250" s="102"/>
      <c r="V250" s="102"/>
      <c r="X250" s="102"/>
      <c r="Z250" s="102"/>
      <c r="AB250" s="102"/>
      <c r="AD250" s="102"/>
    </row>
    <row r="251" spans="8:30" x14ac:dyDescent="0.2">
      <c r="H251" s="59"/>
      <c r="J251" s="59"/>
      <c r="L251" s="59"/>
      <c r="N251" s="59"/>
      <c r="P251" s="59"/>
      <c r="R251" s="59"/>
      <c r="T251" s="102"/>
      <c r="V251" s="102"/>
      <c r="X251" s="102"/>
      <c r="Z251" s="102"/>
      <c r="AB251" s="102"/>
      <c r="AD251" s="102"/>
    </row>
    <row r="252" spans="8:30" x14ac:dyDescent="0.2">
      <c r="H252" s="59"/>
      <c r="J252" s="59"/>
      <c r="L252" s="59"/>
      <c r="N252" s="59"/>
      <c r="P252" s="59"/>
      <c r="R252" s="59"/>
      <c r="T252" s="102"/>
      <c r="V252" s="102"/>
      <c r="X252" s="102"/>
      <c r="Z252" s="102"/>
      <c r="AB252" s="102"/>
      <c r="AD252" s="102"/>
    </row>
    <row r="253" spans="8:30" x14ac:dyDescent="0.2">
      <c r="H253" s="59"/>
      <c r="J253" s="59"/>
      <c r="L253" s="59"/>
      <c r="N253" s="59"/>
      <c r="P253" s="59"/>
      <c r="R253" s="59"/>
      <c r="T253" s="102"/>
      <c r="V253" s="102"/>
      <c r="X253" s="102"/>
      <c r="Z253" s="102"/>
      <c r="AB253" s="102"/>
      <c r="AD253" s="102"/>
    </row>
    <row r="254" spans="8:30" x14ac:dyDescent="0.2">
      <c r="H254" s="59"/>
      <c r="J254" s="59"/>
      <c r="L254" s="59"/>
      <c r="N254" s="59"/>
      <c r="P254" s="59"/>
      <c r="R254" s="59"/>
      <c r="T254" s="102"/>
      <c r="V254" s="102"/>
      <c r="X254" s="102"/>
      <c r="Z254" s="102"/>
      <c r="AB254" s="102"/>
      <c r="AD254" s="102"/>
    </row>
    <row r="255" spans="8:30" x14ac:dyDescent="0.2">
      <c r="H255" s="59"/>
      <c r="J255" s="59"/>
      <c r="L255" s="59"/>
      <c r="N255" s="59"/>
      <c r="P255" s="59"/>
      <c r="R255" s="59"/>
      <c r="T255" s="102"/>
      <c r="V255" s="102"/>
      <c r="X255" s="102"/>
      <c r="Z255" s="102"/>
      <c r="AB255" s="102"/>
      <c r="AD255" s="102"/>
    </row>
    <row r="256" spans="8:30" x14ac:dyDescent="0.2">
      <c r="H256" s="59"/>
      <c r="J256" s="59"/>
      <c r="L256" s="59"/>
      <c r="N256" s="59"/>
      <c r="P256" s="59"/>
      <c r="R256" s="59"/>
      <c r="T256" s="102"/>
      <c r="V256" s="102"/>
      <c r="X256" s="102"/>
      <c r="Z256" s="102"/>
      <c r="AB256" s="102"/>
      <c r="AD256" s="102"/>
    </row>
    <row r="257" spans="8:30" x14ac:dyDescent="0.2">
      <c r="H257" s="59"/>
      <c r="J257" s="59"/>
      <c r="L257" s="59"/>
      <c r="N257" s="59"/>
      <c r="P257" s="59"/>
      <c r="R257" s="59"/>
      <c r="T257" s="102"/>
      <c r="V257" s="102"/>
      <c r="X257" s="102"/>
      <c r="Z257" s="102"/>
      <c r="AB257" s="102"/>
      <c r="AD257" s="102"/>
    </row>
    <row r="258" spans="8:30" x14ac:dyDescent="0.2">
      <c r="H258" s="59"/>
      <c r="J258" s="59"/>
      <c r="L258" s="59"/>
      <c r="N258" s="59"/>
      <c r="P258" s="59"/>
      <c r="R258" s="59"/>
      <c r="T258" s="102"/>
      <c r="V258" s="102"/>
      <c r="X258" s="102"/>
      <c r="Z258" s="102"/>
      <c r="AB258" s="102"/>
      <c r="AD258" s="102"/>
    </row>
    <row r="259" spans="8:30" x14ac:dyDescent="0.2">
      <c r="H259" s="59"/>
      <c r="J259" s="59"/>
      <c r="L259" s="59"/>
      <c r="N259" s="59"/>
      <c r="P259" s="59"/>
      <c r="R259" s="59"/>
      <c r="T259" s="102"/>
      <c r="V259" s="102"/>
      <c r="X259" s="102"/>
      <c r="Z259" s="102"/>
      <c r="AB259" s="102"/>
      <c r="AD259" s="102"/>
    </row>
    <row r="260" spans="8:30" x14ac:dyDescent="0.2">
      <c r="H260" s="59"/>
      <c r="J260" s="59"/>
      <c r="L260" s="59"/>
      <c r="N260" s="59"/>
      <c r="P260" s="59"/>
      <c r="R260" s="59"/>
      <c r="T260" s="102"/>
      <c r="V260" s="102"/>
      <c r="X260" s="102"/>
      <c r="Z260" s="102"/>
      <c r="AB260" s="102"/>
      <c r="AD260" s="102"/>
    </row>
    <row r="261" spans="8:30" x14ac:dyDescent="0.2">
      <c r="H261" s="59"/>
      <c r="J261" s="59"/>
      <c r="L261" s="59"/>
      <c r="N261" s="59"/>
      <c r="P261" s="59"/>
      <c r="R261" s="59"/>
      <c r="T261" s="102"/>
      <c r="V261" s="102"/>
      <c r="X261" s="102"/>
      <c r="Z261" s="102"/>
      <c r="AB261" s="102"/>
      <c r="AD261" s="102"/>
    </row>
    <row r="262" spans="8:30" x14ac:dyDescent="0.2">
      <c r="H262" s="59"/>
      <c r="J262" s="59"/>
      <c r="L262" s="59"/>
      <c r="N262" s="59"/>
      <c r="P262" s="59"/>
      <c r="R262" s="59"/>
      <c r="T262" s="102"/>
      <c r="V262" s="102"/>
      <c r="X262" s="102"/>
      <c r="Z262" s="102"/>
      <c r="AB262" s="102"/>
      <c r="AD262" s="102"/>
    </row>
    <row r="263" spans="8:30" x14ac:dyDescent="0.2">
      <c r="H263" s="59"/>
      <c r="J263" s="59"/>
      <c r="L263" s="59"/>
      <c r="N263" s="59"/>
      <c r="P263" s="59"/>
      <c r="R263" s="59"/>
      <c r="T263" s="102"/>
      <c r="V263" s="102"/>
      <c r="X263" s="102"/>
      <c r="Z263" s="102"/>
      <c r="AB263" s="102"/>
      <c r="AD263" s="102"/>
    </row>
    <row r="264" spans="8:30" x14ac:dyDescent="0.2">
      <c r="H264" s="59"/>
      <c r="J264" s="59"/>
      <c r="L264" s="59"/>
      <c r="N264" s="59"/>
      <c r="P264" s="59"/>
      <c r="R264" s="59"/>
      <c r="T264" s="102"/>
      <c r="V264" s="102"/>
      <c r="X264" s="102"/>
      <c r="Z264" s="102"/>
      <c r="AB264" s="102"/>
      <c r="AD264" s="102"/>
    </row>
    <row r="265" spans="8:30" x14ac:dyDescent="0.2">
      <c r="H265" s="59"/>
      <c r="J265" s="59"/>
      <c r="L265" s="59"/>
      <c r="N265" s="59"/>
      <c r="P265" s="59"/>
      <c r="R265" s="59"/>
      <c r="T265" s="102"/>
      <c r="V265" s="102"/>
      <c r="X265" s="102"/>
      <c r="Z265" s="102"/>
      <c r="AB265" s="102"/>
      <c r="AD265" s="102"/>
    </row>
    <row r="266" spans="8:30" x14ac:dyDescent="0.2">
      <c r="H266" s="59"/>
      <c r="J266" s="59"/>
      <c r="L266" s="59"/>
      <c r="N266" s="59"/>
      <c r="P266" s="59"/>
      <c r="R266" s="59"/>
      <c r="T266" s="102"/>
      <c r="V266" s="102"/>
      <c r="X266" s="102"/>
      <c r="Z266" s="102"/>
      <c r="AB266" s="102"/>
      <c r="AD266" s="102"/>
    </row>
    <row r="267" spans="8:30" x14ac:dyDescent="0.2">
      <c r="H267" s="59"/>
      <c r="J267" s="59"/>
      <c r="L267" s="59"/>
      <c r="N267" s="59"/>
      <c r="P267" s="59"/>
      <c r="R267" s="59"/>
      <c r="T267" s="102"/>
      <c r="V267" s="102"/>
      <c r="X267" s="102"/>
      <c r="Z267" s="102"/>
      <c r="AB267" s="102"/>
      <c r="AD267" s="102"/>
    </row>
    <row r="268" spans="8:30" x14ac:dyDescent="0.2">
      <c r="H268" s="59"/>
      <c r="J268" s="59"/>
      <c r="L268" s="59"/>
      <c r="N268" s="59"/>
      <c r="P268" s="59"/>
      <c r="R268" s="59"/>
      <c r="T268" s="102"/>
      <c r="V268" s="102"/>
      <c r="X268" s="102"/>
      <c r="Z268" s="102"/>
      <c r="AB268" s="102"/>
      <c r="AD268" s="102"/>
    </row>
    <row r="269" spans="8:30" x14ac:dyDescent="0.2">
      <c r="H269" s="59"/>
      <c r="J269" s="59"/>
      <c r="L269" s="59"/>
      <c r="N269" s="59"/>
      <c r="P269" s="59"/>
      <c r="R269" s="59"/>
      <c r="T269" s="102"/>
      <c r="V269" s="102"/>
      <c r="X269" s="102"/>
      <c r="Z269" s="102"/>
      <c r="AB269" s="102"/>
      <c r="AD269" s="102"/>
    </row>
    <row r="270" spans="8:30" x14ac:dyDescent="0.2">
      <c r="H270" s="59"/>
      <c r="J270" s="59"/>
      <c r="L270" s="59"/>
      <c r="N270" s="59"/>
      <c r="P270" s="59"/>
      <c r="R270" s="59"/>
      <c r="T270" s="102"/>
      <c r="V270" s="102"/>
      <c r="X270" s="102"/>
      <c r="Z270" s="102"/>
      <c r="AB270" s="102"/>
      <c r="AD270" s="102"/>
    </row>
    <row r="271" spans="8:30" x14ac:dyDescent="0.2">
      <c r="H271" s="59"/>
      <c r="J271" s="59"/>
      <c r="L271" s="59"/>
      <c r="N271" s="59"/>
      <c r="P271" s="59"/>
      <c r="R271" s="59"/>
      <c r="T271" s="102"/>
      <c r="V271" s="102"/>
      <c r="X271" s="102"/>
      <c r="Z271" s="102"/>
      <c r="AB271" s="102"/>
      <c r="AD271" s="102"/>
    </row>
    <row r="272" spans="8:30" x14ac:dyDescent="0.2">
      <c r="H272" s="59"/>
      <c r="J272" s="59"/>
      <c r="L272" s="59"/>
      <c r="N272" s="59"/>
      <c r="P272" s="59"/>
      <c r="R272" s="59"/>
      <c r="T272" s="102"/>
      <c r="V272" s="102"/>
      <c r="X272" s="102"/>
      <c r="Z272" s="102"/>
      <c r="AB272" s="102"/>
      <c r="AD272" s="102"/>
    </row>
    <row r="273" spans="8:30" x14ac:dyDescent="0.2">
      <c r="H273" s="59"/>
      <c r="J273" s="59"/>
      <c r="L273" s="59"/>
      <c r="N273" s="59"/>
      <c r="P273" s="59"/>
      <c r="R273" s="59"/>
      <c r="T273" s="102"/>
      <c r="V273" s="102"/>
      <c r="X273" s="102"/>
      <c r="Z273" s="102"/>
      <c r="AB273" s="102"/>
      <c r="AD273" s="102"/>
    </row>
    <row r="274" spans="8:30" x14ac:dyDescent="0.2">
      <c r="H274" s="59"/>
      <c r="J274" s="59"/>
      <c r="L274" s="59"/>
      <c r="N274" s="59"/>
      <c r="P274" s="59"/>
      <c r="R274" s="59"/>
      <c r="T274" s="102"/>
      <c r="V274" s="102"/>
      <c r="X274" s="102"/>
      <c r="Z274" s="102"/>
      <c r="AB274" s="102"/>
      <c r="AD274" s="102"/>
    </row>
    <row r="275" spans="8:30" x14ac:dyDescent="0.2">
      <c r="H275" s="59"/>
      <c r="J275" s="59"/>
      <c r="L275" s="59"/>
      <c r="N275" s="59"/>
      <c r="P275" s="59"/>
      <c r="R275" s="59"/>
      <c r="T275" s="102"/>
      <c r="V275" s="102"/>
      <c r="X275" s="102"/>
      <c r="Z275" s="102"/>
      <c r="AB275" s="102"/>
      <c r="AD275" s="102"/>
    </row>
    <row r="276" spans="8:30" x14ac:dyDescent="0.2">
      <c r="H276" s="59"/>
      <c r="J276" s="59"/>
      <c r="L276" s="59"/>
      <c r="N276" s="59"/>
      <c r="P276" s="59"/>
      <c r="R276" s="59"/>
      <c r="T276" s="102"/>
      <c r="V276" s="102"/>
      <c r="X276" s="102"/>
      <c r="Z276" s="102"/>
      <c r="AB276" s="102"/>
      <c r="AD276" s="102"/>
    </row>
    <row r="277" spans="8:30" x14ac:dyDescent="0.2">
      <c r="H277" s="59"/>
      <c r="J277" s="59"/>
      <c r="L277" s="59"/>
      <c r="N277" s="59"/>
      <c r="P277" s="59"/>
      <c r="R277" s="59"/>
      <c r="T277" s="102"/>
      <c r="V277" s="102"/>
      <c r="X277" s="102"/>
      <c r="Z277" s="102"/>
      <c r="AB277" s="102"/>
      <c r="AD277" s="102"/>
    </row>
    <row r="278" spans="8:30" x14ac:dyDescent="0.2">
      <c r="H278" s="59"/>
      <c r="J278" s="59"/>
      <c r="L278" s="59"/>
      <c r="N278" s="59"/>
      <c r="P278" s="59"/>
      <c r="R278" s="59"/>
      <c r="T278" s="102"/>
      <c r="V278" s="102"/>
      <c r="X278" s="102"/>
      <c r="Z278" s="102"/>
      <c r="AB278" s="102"/>
      <c r="AD278" s="102"/>
    </row>
    <row r="279" spans="8:30" x14ac:dyDescent="0.2">
      <c r="H279" s="59"/>
      <c r="J279" s="59"/>
      <c r="L279" s="59"/>
      <c r="N279" s="59"/>
      <c r="P279" s="59"/>
      <c r="R279" s="59"/>
      <c r="T279" s="102"/>
      <c r="V279" s="102"/>
      <c r="X279" s="102"/>
      <c r="Z279" s="102"/>
      <c r="AB279" s="102"/>
      <c r="AD279" s="102"/>
    </row>
    <row r="280" spans="8:30" x14ac:dyDescent="0.2">
      <c r="H280" s="59"/>
      <c r="J280" s="59"/>
      <c r="L280" s="59"/>
      <c r="N280" s="59"/>
      <c r="P280" s="59"/>
      <c r="R280" s="59"/>
      <c r="T280" s="102"/>
      <c r="V280" s="102"/>
      <c r="X280" s="102"/>
      <c r="Z280" s="102"/>
      <c r="AB280" s="102"/>
      <c r="AD280" s="102"/>
    </row>
    <row r="281" spans="8:30" x14ac:dyDescent="0.2">
      <c r="H281" s="59"/>
      <c r="J281" s="59"/>
      <c r="L281" s="59"/>
      <c r="N281" s="59"/>
      <c r="P281" s="59"/>
      <c r="R281" s="59"/>
      <c r="T281" s="102"/>
      <c r="V281" s="102"/>
      <c r="X281" s="102"/>
      <c r="Z281" s="102"/>
      <c r="AB281" s="102"/>
      <c r="AD281" s="102"/>
    </row>
    <row r="282" spans="8:30" x14ac:dyDescent="0.2">
      <c r="H282" s="59"/>
      <c r="J282" s="59"/>
      <c r="L282" s="59"/>
      <c r="N282" s="59"/>
      <c r="P282" s="59"/>
      <c r="R282" s="59"/>
      <c r="T282" s="102"/>
      <c r="V282" s="102"/>
      <c r="X282" s="102"/>
      <c r="Z282" s="102"/>
      <c r="AB282" s="102"/>
      <c r="AD282" s="102"/>
    </row>
    <row r="283" spans="8:30" x14ac:dyDescent="0.2">
      <c r="H283" s="59"/>
      <c r="J283" s="59"/>
      <c r="L283" s="59"/>
      <c r="N283" s="59"/>
      <c r="P283" s="59"/>
      <c r="R283" s="59"/>
      <c r="T283" s="102"/>
      <c r="V283" s="102"/>
      <c r="X283" s="102"/>
      <c r="Z283" s="102"/>
      <c r="AB283" s="102"/>
      <c r="AD283" s="102"/>
    </row>
    <row r="284" spans="8:30" x14ac:dyDescent="0.2">
      <c r="H284" s="59"/>
      <c r="J284" s="59"/>
      <c r="L284" s="59"/>
      <c r="N284" s="59"/>
      <c r="P284" s="59"/>
      <c r="R284" s="59"/>
      <c r="T284" s="102"/>
      <c r="V284" s="102"/>
      <c r="X284" s="102"/>
      <c r="Z284" s="102"/>
      <c r="AB284" s="102"/>
      <c r="AD284" s="102"/>
    </row>
    <row r="285" spans="8:30" x14ac:dyDescent="0.2">
      <c r="H285" s="59"/>
      <c r="J285" s="59"/>
      <c r="L285" s="59"/>
      <c r="N285" s="59"/>
      <c r="P285" s="59"/>
      <c r="R285" s="59"/>
      <c r="T285" s="102"/>
      <c r="V285" s="102"/>
      <c r="X285" s="102"/>
      <c r="Z285" s="102"/>
      <c r="AB285" s="102"/>
      <c r="AD285" s="102"/>
    </row>
    <row r="286" spans="8:30" x14ac:dyDescent="0.2">
      <c r="H286" s="59"/>
      <c r="J286" s="59"/>
      <c r="L286" s="59"/>
      <c r="N286" s="59"/>
      <c r="P286" s="59"/>
      <c r="R286" s="59"/>
      <c r="T286" s="102"/>
      <c r="V286" s="102"/>
      <c r="X286" s="102"/>
      <c r="Z286" s="102"/>
      <c r="AB286" s="102"/>
      <c r="AD286" s="102"/>
    </row>
    <row r="287" spans="8:30" x14ac:dyDescent="0.2">
      <c r="H287" s="59"/>
      <c r="J287" s="59"/>
      <c r="L287" s="59"/>
      <c r="N287" s="59"/>
      <c r="P287" s="59"/>
      <c r="R287" s="59"/>
      <c r="T287" s="102"/>
      <c r="V287" s="102"/>
      <c r="X287" s="102"/>
      <c r="Z287" s="102"/>
      <c r="AB287" s="102"/>
      <c r="AD287" s="102"/>
    </row>
    <row r="288" spans="8:30" x14ac:dyDescent="0.2">
      <c r="H288" s="59"/>
      <c r="J288" s="59"/>
      <c r="L288" s="59"/>
      <c r="N288" s="59"/>
      <c r="P288" s="59"/>
      <c r="R288" s="59"/>
      <c r="T288" s="102"/>
      <c r="V288" s="102"/>
      <c r="X288" s="102"/>
      <c r="Z288" s="102"/>
      <c r="AB288" s="102"/>
      <c r="AD288" s="102"/>
    </row>
    <row r="289" spans="8:30" x14ac:dyDescent="0.2">
      <c r="H289" s="59"/>
      <c r="J289" s="59"/>
      <c r="L289" s="59"/>
      <c r="N289" s="59"/>
      <c r="P289" s="59"/>
      <c r="R289" s="59"/>
      <c r="T289" s="102"/>
      <c r="V289" s="102"/>
      <c r="X289" s="102"/>
      <c r="Z289" s="102"/>
      <c r="AB289" s="102"/>
      <c r="AD289" s="102"/>
    </row>
    <row r="290" spans="8:30" x14ac:dyDescent="0.2">
      <c r="H290" s="59"/>
      <c r="J290" s="59"/>
      <c r="L290" s="59"/>
      <c r="N290" s="59"/>
      <c r="P290" s="59"/>
      <c r="R290" s="59"/>
      <c r="T290" s="102"/>
      <c r="V290" s="102"/>
      <c r="X290" s="102"/>
      <c r="Z290" s="102"/>
      <c r="AB290" s="102"/>
      <c r="AD290" s="102"/>
    </row>
    <row r="291" spans="8:30" x14ac:dyDescent="0.2">
      <c r="H291" s="59"/>
      <c r="J291" s="59"/>
      <c r="L291" s="59"/>
      <c r="N291" s="59"/>
      <c r="P291" s="59"/>
      <c r="R291" s="59"/>
      <c r="T291" s="102"/>
      <c r="V291" s="102"/>
      <c r="X291" s="102"/>
      <c r="Z291" s="102"/>
      <c r="AB291" s="102"/>
      <c r="AD291" s="102"/>
    </row>
    <row r="292" spans="8:30" x14ac:dyDescent="0.2">
      <c r="H292" s="59"/>
      <c r="J292" s="59"/>
      <c r="L292" s="59"/>
      <c r="N292" s="59"/>
      <c r="P292" s="59"/>
      <c r="R292" s="59"/>
      <c r="T292" s="102"/>
      <c r="V292" s="102"/>
      <c r="X292" s="102"/>
      <c r="Z292" s="102"/>
      <c r="AB292" s="102"/>
      <c r="AD292" s="102"/>
    </row>
    <row r="293" spans="8:30" x14ac:dyDescent="0.2">
      <c r="H293" s="59"/>
      <c r="J293" s="59"/>
      <c r="L293" s="59"/>
      <c r="N293" s="59"/>
      <c r="P293" s="59"/>
      <c r="R293" s="59"/>
      <c r="T293" s="102"/>
      <c r="V293" s="102"/>
      <c r="X293" s="102"/>
      <c r="Z293" s="102"/>
      <c r="AB293" s="102"/>
      <c r="AD293" s="102"/>
    </row>
    <row r="294" spans="8:30" x14ac:dyDescent="0.2">
      <c r="H294" s="59"/>
      <c r="J294" s="59"/>
      <c r="L294" s="59"/>
      <c r="N294" s="59"/>
      <c r="P294" s="59"/>
      <c r="R294" s="59"/>
      <c r="T294" s="102"/>
      <c r="V294" s="102"/>
      <c r="X294" s="102"/>
      <c r="Z294" s="102"/>
      <c r="AB294" s="102"/>
      <c r="AD294" s="102"/>
    </row>
    <row r="295" spans="8:30" x14ac:dyDescent="0.2">
      <c r="H295" s="59"/>
      <c r="J295" s="59"/>
      <c r="L295" s="59"/>
      <c r="N295" s="59"/>
      <c r="P295" s="59"/>
      <c r="R295" s="59"/>
      <c r="T295" s="102"/>
      <c r="V295" s="102"/>
      <c r="X295" s="102"/>
      <c r="Z295" s="102"/>
      <c r="AB295" s="102"/>
      <c r="AD295" s="102"/>
    </row>
    <row r="296" spans="8:30" x14ac:dyDescent="0.2">
      <c r="H296" s="59"/>
      <c r="J296" s="59"/>
      <c r="L296" s="59"/>
      <c r="N296" s="59"/>
      <c r="P296" s="59"/>
      <c r="R296" s="59"/>
      <c r="T296" s="102"/>
      <c r="V296" s="102"/>
      <c r="X296" s="102"/>
      <c r="Z296" s="102"/>
      <c r="AB296" s="102"/>
      <c r="AD296" s="102"/>
    </row>
    <row r="297" spans="8:30" x14ac:dyDescent="0.2">
      <c r="H297" s="59"/>
      <c r="J297" s="59"/>
      <c r="L297" s="59"/>
      <c r="N297" s="59"/>
      <c r="P297" s="59"/>
      <c r="R297" s="59"/>
      <c r="T297" s="102"/>
      <c r="V297" s="102"/>
      <c r="X297" s="102"/>
      <c r="Z297" s="102"/>
      <c r="AB297" s="102"/>
      <c r="AD297" s="102"/>
    </row>
    <row r="298" spans="8:30" x14ac:dyDescent="0.2">
      <c r="H298" s="59"/>
      <c r="J298" s="59"/>
      <c r="L298" s="59"/>
      <c r="N298" s="59"/>
      <c r="P298" s="59"/>
      <c r="R298" s="59"/>
      <c r="T298" s="102"/>
      <c r="V298" s="102"/>
      <c r="X298" s="102"/>
      <c r="Z298" s="102"/>
      <c r="AB298" s="102"/>
      <c r="AD298" s="102"/>
    </row>
    <row r="299" spans="8:30" x14ac:dyDescent="0.2">
      <c r="H299" s="59"/>
      <c r="J299" s="59"/>
      <c r="L299" s="59"/>
      <c r="N299" s="59"/>
      <c r="P299" s="59"/>
      <c r="R299" s="59"/>
      <c r="T299" s="102"/>
      <c r="V299" s="102"/>
      <c r="X299" s="102"/>
      <c r="Z299" s="102"/>
      <c r="AB299" s="102"/>
      <c r="AD299" s="102"/>
    </row>
    <row r="300" spans="8:30" x14ac:dyDescent="0.2">
      <c r="H300" s="59"/>
      <c r="J300" s="59"/>
      <c r="L300" s="59"/>
      <c r="N300" s="59"/>
      <c r="P300" s="59"/>
      <c r="R300" s="59"/>
      <c r="T300" s="102"/>
      <c r="V300" s="102"/>
      <c r="X300" s="102"/>
      <c r="Z300" s="102"/>
      <c r="AB300" s="102"/>
      <c r="AD300" s="102"/>
    </row>
    <row r="301" spans="8:30" x14ac:dyDescent="0.2">
      <c r="H301" s="59"/>
      <c r="J301" s="59"/>
      <c r="L301" s="59"/>
      <c r="N301" s="59"/>
      <c r="P301" s="59"/>
      <c r="R301" s="59"/>
      <c r="T301" s="102"/>
      <c r="V301" s="102"/>
      <c r="X301" s="102"/>
      <c r="Z301" s="102"/>
      <c r="AB301" s="102"/>
      <c r="AD301" s="102"/>
    </row>
    <row r="302" spans="8:30" x14ac:dyDescent="0.2">
      <c r="H302" s="59"/>
      <c r="J302" s="59"/>
      <c r="L302" s="59"/>
      <c r="N302" s="59"/>
      <c r="P302" s="59"/>
      <c r="R302" s="59"/>
      <c r="T302" s="102"/>
      <c r="V302" s="102"/>
      <c r="X302" s="102"/>
      <c r="Z302" s="102"/>
      <c r="AB302" s="102"/>
      <c r="AD302" s="102"/>
    </row>
    <row r="303" spans="8:30" x14ac:dyDescent="0.2">
      <c r="H303" s="59"/>
      <c r="J303" s="59"/>
      <c r="L303" s="59"/>
      <c r="N303" s="59"/>
      <c r="P303" s="59"/>
      <c r="R303" s="59"/>
      <c r="T303" s="102"/>
      <c r="V303" s="102"/>
      <c r="X303" s="102"/>
      <c r="Z303" s="102"/>
      <c r="AB303" s="102"/>
      <c r="AD303" s="102"/>
    </row>
    <row r="304" spans="8:30" x14ac:dyDescent="0.2">
      <c r="H304" s="59"/>
      <c r="J304" s="59"/>
      <c r="L304" s="59"/>
      <c r="N304" s="59"/>
      <c r="P304" s="59"/>
      <c r="R304" s="59"/>
      <c r="T304" s="102"/>
      <c r="V304" s="102"/>
      <c r="X304" s="102"/>
      <c r="Z304" s="102"/>
      <c r="AB304" s="102"/>
      <c r="AD304" s="102"/>
    </row>
    <row r="305" spans="8:30" x14ac:dyDescent="0.2">
      <c r="H305" s="59"/>
      <c r="J305" s="59"/>
      <c r="L305" s="59"/>
      <c r="N305" s="59"/>
      <c r="P305" s="59"/>
      <c r="R305" s="59"/>
      <c r="T305" s="102"/>
      <c r="V305" s="102"/>
      <c r="X305" s="102"/>
      <c r="Z305" s="102"/>
      <c r="AB305" s="102"/>
      <c r="AD305" s="102"/>
    </row>
    <row r="306" spans="8:30" x14ac:dyDescent="0.2">
      <c r="H306" s="59"/>
      <c r="J306" s="59"/>
      <c r="L306" s="59"/>
      <c r="N306" s="59"/>
      <c r="P306" s="59"/>
      <c r="R306" s="59"/>
      <c r="T306" s="102"/>
      <c r="V306" s="102"/>
      <c r="X306" s="102"/>
      <c r="Z306" s="102"/>
      <c r="AB306" s="102"/>
      <c r="AD306" s="102"/>
    </row>
    <row r="307" spans="8:30" x14ac:dyDescent="0.2">
      <c r="H307" s="59"/>
      <c r="J307" s="59"/>
      <c r="L307" s="59"/>
      <c r="N307" s="59"/>
      <c r="P307" s="59"/>
      <c r="R307" s="59"/>
      <c r="T307" s="102"/>
      <c r="V307" s="102"/>
      <c r="X307" s="102"/>
      <c r="Z307" s="102"/>
      <c r="AB307" s="102"/>
      <c r="AD307" s="102"/>
    </row>
    <row r="308" spans="8:30" x14ac:dyDescent="0.2">
      <c r="H308" s="59"/>
      <c r="J308" s="59"/>
      <c r="L308" s="59"/>
      <c r="N308" s="59"/>
      <c r="P308" s="59"/>
      <c r="R308" s="59"/>
      <c r="T308" s="102"/>
      <c r="V308" s="102"/>
      <c r="X308" s="102"/>
      <c r="Z308" s="102"/>
      <c r="AB308" s="102"/>
      <c r="AD308" s="102"/>
    </row>
    <row r="309" spans="8:30" x14ac:dyDescent="0.2">
      <c r="H309" s="59"/>
      <c r="J309" s="59"/>
      <c r="L309" s="59"/>
      <c r="N309" s="59"/>
      <c r="P309" s="59"/>
      <c r="R309" s="59"/>
      <c r="T309" s="102"/>
      <c r="V309" s="102"/>
      <c r="X309" s="102"/>
      <c r="Z309" s="102"/>
      <c r="AB309" s="102"/>
      <c r="AD309" s="102"/>
    </row>
    <row r="310" spans="8:30" x14ac:dyDescent="0.2">
      <c r="H310" s="59"/>
      <c r="J310" s="59"/>
      <c r="L310" s="59"/>
      <c r="N310" s="59"/>
      <c r="P310" s="59"/>
      <c r="R310" s="59"/>
      <c r="T310" s="102"/>
      <c r="V310" s="102"/>
      <c r="X310" s="102"/>
      <c r="Z310" s="102"/>
      <c r="AB310" s="102"/>
      <c r="AD310" s="102"/>
    </row>
    <row r="311" spans="8:30" x14ac:dyDescent="0.2">
      <c r="H311" s="59"/>
      <c r="J311" s="59"/>
      <c r="L311" s="59"/>
      <c r="N311" s="59"/>
      <c r="P311" s="59"/>
      <c r="R311" s="59"/>
      <c r="T311" s="102"/>
      <c r="V311" s="102"/>
      <c r="X311" s="102"/>
      <c r="Z311" s="102"/>
      <c r="AB311" s="102"/>
      <c r="AD311" s="102"/>
    </row>
    <row r="312" spans="8:30" x14ac:dyDescent="0.2">
      <c r="H312" s="59"/>
      <c r="J312" s="59"/>
      <c r="L312" s="59"/>
      <c r="N312" s="59"/>
      <c r="P312" s="59"/>
      <c r="R312" s="59"/>
      <c r="T312" s="102"/>
      <c r="V312" s="102"/>
      <c r="X312" s="102"/>
      <c r="Z312" s="102"/>
      <c r="AB312" s="102"/>
      <c r="AD312" s="102"/>
    </row>
    <row r="313" spans="8:30" x14ac:dyDescent="0.2">
      <c r="H313" s="59"/>
      <c r="J313" s="59"/>
      <c r="L313" s="59"/>
      <c r="N313" s="59"/>
      <c r="P313" s="59"/>
      <c r="R313" s="59"/>
      <c r="T313" s="102"/>
      <c r="V313" s="102"/>
      <c r="X313" s="102"/>
      <c r="Z313" s="102"/>
      <c r="AB313" s="102"/>
      <c r="AD313" s="102"/>
    </row>
    <row r="314" spans="8:30" x14ac:dyDescent="0.2">
      <c r="H314" s="59"/>
      <c r="J314" s="59"/>
      <c r="L314" s="59"/>
      <c r="N314" s="59"/>
      <c r="P314" s="59"/>
      <c r="R314" s="59"/>
      <c r="T314" s="102"/>
      <c r="V314" s="102"/>
      <c r="X314" s="102"/>
      <c r="Z314" s="102"/>
      <c r="AB314" s="102"/>
      <c r="AD314" s="102"/>
    </row>
    <row r="315" spans="8:30" x14ac:dyDescent="0.2">
      <c r="H315" s="59"/>
      <c r="J315" s="59"/>
      <c r="L315" s="59"/>
      <c r="N315" s="59"/>
      <c r="P315" s="59"/>
      <c r="R315" s="59"/>
      <c r="T315" s="102"/>
      <c r="V315" s="102"/>
      <c r="X315" s="102"/>
      <c r="Z315" s="102"/>
      <c r="AB315" s="102"/>
      <c r="AD315" s="102"/>
    </row>
    <row r="316" spans="8:30" x14ac:dyDescent="0.2">
      <c r="H316" s="59"/>
      <c r="J316" s="59"/>
      <c r="L316" s="59"/>
      <c r="N316" s="59"/>
      <c r="P316" s="59"/>
      <c r="R316" s="59"/>
      <c r="T316" s="102"/>
      <c r="V316" s="102"/>
      <c r="X316" s="102"/>
      <c r="Z316" s="102"/>
      <c r="AB316" s="102"/>
      <c r="AD316" s="102"/>
    </row>
    <row r="317" spans="8:30" x14ac:dyDescent="0.2">
      <c r="H317" s="59"/>
      <c r="J317" s="59"/>
      <c r="L317" s="59"/>
      <c r="N317" s="59"/>
      <c r="P317" s="59"/>
      <c r="R317" s="59"/>
      <c r="T317" s="102"/>
      <c r="V317" s="102"/>
      <c r="X317" s="102"/>
      <c r="Z317" s="102"/>
      <c r="AB317" s="102"/>
      <c r="AD317" s="102"/>
    </row>
    <row r="318" spans="8:30" x14ac:dyDescent="0.2">
      <c r="H318" s="59"/>
      <c r="J318" s="59"/>
      <c r="L318" s="59"/>
      <c r="N318" s="59"/>
      <c r="P318" s="59"/>
      <c r="R318" s="59"/>
      <c r="T318" s="102"/>
      <c r="V318" s="102"/>
      <c r="X318" s="102"/>
      <c r="Z318" s="102"/>
      <c r="AB318" s="102"/>
      <c r="AD318" s="102"/>
    </row>
    <row r="319" spans="8:30" x14ac:dyDescent="0.2">
      <c r="H319" s="59"/>
      <c r="J319" s="59"/>
      <c r="L319" s="59"/>
      <c r="N319" s="59"/>
      <c r="P319" s="59"/>
      <c r="R319" s="59"/>
      <c r="T319" s="102"/>
      <c r="V319" s="102"/>
      <c r="X319" s="102"/>
      <c r="Z319" s="102"/>
      <c r="AB319" s="102"/>
      <c r="AD319" s="102"/>
    </row>
    <row r="320" spans="8:30" x14ac:dyDescent="0.2">
      <c r="H320" s="59"/>
      <c r="J320" s="59"/>
      <c r="L320" s="59"/>
      <c r="N320" s="59"/>
      <c r="P320" s="59"/>
      <c r="R320" s="59"/>
      <c r="T320" s="102"/>
      <c r="V320" s="102"/>
      <c r="X320" s="102"/>
      <c r="Z320" s="102"/>
      <c r="AB320" s="102"/>
      <c r="AD320" s="102"/>
    </row>
    <row r="321" spans="8:30" x14ac:dyDescent="0.2">
      <c r="H321" s="59"/>
      <c r="J321" s="59"/>
      <c r="L321" s="59"/>
      <c r="N321" s="59"/>
      <c r="P321" s="59"/>
      <c r="R321" s="59"/>
      <c r="T321" s="102"/>
      <c r="V321" s="102"/>
      <c r="X321" s="102"/>
      <c r="Z321" s="102"/>
      <c r="AB321" s="102"/>
      <c r="AD321" s="102"/>
    </row>
    <row r="322" spans="8:30" x14ac:dyDescent="0.2">
      <c r="H322" s="59"/>
      <c r="J322" s="59"/>
      <c r="L322" s="59"/>
      <c r="N322" s="59"/>
      <c r="P322" s="59"/>
      <c r="R322" s="59"/>
      <c r="T322" s="102"/>
      <c r="V322" s="102"/>
      <c r="X322" s="102"/>
      <c r="Z322" s="102"/>
      <c r="AB322" s="102"/>
      <c r="AD322" s="102"/>
    </row>
    <row r="323" spans="8:30" x14ac:dyDescent="0.2">
      <c r="H323" s="59"/>
      <c r="J323" s="59"/>
      <c r="L323" s="59"/>
      <c r="N323" s="59"/>
      <c r="P323" s="59"/>
      <c r="R323" s="59"/>
      <c r="T323" s="102"/>
      <c r="V323" s="102"/>
      <c r="X323" s="102"/>
      <c r="Z323" s="102"/>
      <c r="AB323" s="102"/>
      <c r="AD323" s="102"/>
    </row>
    <row r="324" spans="8:30" x14ac:dyDescent="0.2">
      <c r="H324" s="59"/>
      <c r="J324" s="59"/>
      <c r="L324" s="59"/>
      <c r="N324" s="59"/>
      <c r="P324" s="59"/>
      <c r="R324" s="59"/>
      <c r="T324" s="102"/>
      <c r="V324" s="102"/>
      <c r="X324" s="102"/>
      <c r="Z324" s="102"/>
      <c r="AB324" s="102"/>
      <c r="AD324" s="102"/>
    </row>
    <row r="325" spans="8:30" x14ac:dyDescent="0.2">
      <c r="H325" s="59"/>
      <c r="J325" s="59"/>
      <c r="L325" s="59"/>
      <c r="N325" s="59"/>
      <c r="P325" s="59"/>
      <c r="R325" s="59"/>
      <c r="T325" s="102"/>
      <c r="V325" s="102"/>
      <c r="X325" s="102"/>
      <c r="Z325" s="102"/>
      <c r="AB325" s="102"/>
      <c r="AD325" s="102"/>
    </row>
    <row r="326" spans="8:30" x14ac:dyDescent="0.2">
      <c r="H326" s="59"/>
      <c r="J326" s="59"/>
      <c r="L326" s="59"/>
      <c r="N326" s="59"/>
      <c r="P326" s="59"/>
      <c r="R326" s="59"/>
      <c r="T326" s="102"/>
      <c r="V326" s="102"/>
      <c r="X326" s="102"/>
      <c r="Z326" s="102"/>
      <c r="AB326" s="102"/>
      <c r="AD326" s="102"/>
    </row>
    <row r="327" spans="8:30" x14ac:dyDescent="0.2">
      <c r="H327" s="59"/>
      <c r="J327" s="59"/>
      <c r="L327" s="59"/>
      <c r="N327" s="59"/>
      <c r="P327" s="59"/>
      <c r="R327" s="59"/>
      <c r="T327" s="102"/>
      <c r="V327" s="102"/>
      <c r="X327" s="102"/>
      <c r="Z327" s="102"/>
      <c r="AB327" s="102"/>
      <c r="AD327" s="102"/>
    </row>
    <row r="328" spans="8:30" x14ac:dyDescent="0.2">
      <c r="H328" s="59"/>
      <c r="J328" s="59"/>
      <c r="L328" s="59"/>
      <c r="N328" s="59"/>
      <c r="P328" s="59"/>
      <c r="R328" s="59"/>
      <c r="T328" s="102"/>
      <c r="V328" s="102"/>
      <c r="X328" s="102"/>
      <c r="Z328" s="102"/>
      <c r="AB328" s="102"/>
      <c r="AD328" s="102"/>
    </row>
    <row r="329" spans="8:30" x14ac:dyDescent="0.2">
      <c r="H329" s="59"/>
      <c r="J329" s="59"/>
      <c r="L329" s="59"/>
      <c r="N329" s="59"/>
      <c r="P329" s="59"/>
      <c r="R329" s="59"/>
      <c r="T329" s="102"/>
      <c r="V329" s="102"/>
      <c r="X329" s="102"/>
      <c r="Z329" s="102"/>
      <c r="AB329" s="102"/>
      <c r="AD329" s="102"/>
    </row>
    <row r="330" spans="8:30" x14ac:dyDescent="0.2">
      <c r="H330" s="59"/>
      <c r="J330" s="59"/>
      <c r="L330" s="59"/>
      <c r="N330" s="59"/>
      <c r="P330" s="59"/>
      <c r="R330" s="59"/>
      <c r="T330" s="102"/>
      <c r="V330" s="102"/>
      <c r="X330" s="102"/>
      <c r="Z330" s="102"/>
      <c r="AB330" s="102"/>
      <c r="AD330" s="102"/>
    </row>
    <row r="331" spans="8:30" x14ac:dyDescent="0.2">
      <c r="H331" s="59"/>
      <c r="J331" s="59"/>
      <c r="L331" s="59"/>
      <c r="N331" s="59"/>
      <c r="P331" s="59"/>
      <c r="R331" s="59"/>
      <c r="T331" s="102"/>
      <c r="V331" s="102"/>
      <c r="X331" s="102"/>
      <c r="Z331" s="102"/>
      <c r="AB331" s="102"/>
      <c r="AD331" s="102"/>
    </row>
    <row r="332" spans="8:30" x14ac:dyDescent="0.2">
      <c r="H332" s="59"/>
      <c r="J332" s="59"/>
      <c r="L332" s="59"/>
      <c r="N332" s="59"/>
      <c r="P332" s="59"/>
      <c r="R332" s="59"/>
      <c r="T332" s="102"/>
      <c r="V332" s="102"/>
      <c r="X332" s="102"/>
      <c r="Z332" s="102"/>
      <c r="AB332" s="102"/>
      <c r="AD332" s="102"/>
    </row>
    <row r="333" spans="8:30" x14ac:dyDescent="0.2">
      <c r="H333" s="59"/>
      <c r="J333" s="59"/>
      <c r="L333" s="59"/>
      <c r="N333" s="59"/>
      <c r="P333" s="59"/>
      <c r="R333" s="59"/>
      <c r="T333" s="102"/>
      <c r="V333" s="102"/>
      <c r="X333" s="102"/>
      <c r="Z333" s="102"/>
      <c r="AB333" s="102"/>
      <c r="AD333" s="102"/>
    </row>
    <row r="334" spans="8:30" x14ac:dyDescent="0.2">
      <c r="H334" s="59"/>
      <c r="J334" s="59"/>
      <c r="L334" s="59"/>
      <c r="N334" s="59"/>
      <c r="P334" s="59"/>
      <c r="R334" s="59"/>
      <c r="T334" s="102"/>
      <c r="V334" s="102"/>
      <c r="X334" s="102"/>
      <c r="Z334" s="102"/>
      <c r="AB334" s="102"/>
      <c r="AD334" s="102"/>
    </row>
    <row r="335" spans="8:30" x14ac:dyDescent="0.2">
      <c r="H335" s="59"/>
      <c r="J335" s="59"/>
      <c r="L335" s="59"/>
      <c r="N335" s="59"/>
      <c r="P335" s="59"/>
      <c r="R335" s="59"/>
      <c r="T335" s="102"/>
      <c r="V335" s="102"/>
      <c r="X335" s="102"/>
      <c r="Z335" s="102"/>
      <c r="AB335" s="102"/>
      <c r="AD335" s="102"/>
    </row>
    <row r="336" spans="8:30" x14ac:dyDescent="0.2">
      <c r="H336" s="59"/>
      <c r="J336" s="59"/>
      <c r="L336" s="59"/>
      <c r="N336" s="59"/>
      <c r="P336" s="59"/>
      <c r="R336" s="59"/>
      <c r="T336" s="102"/>
      <c r="V336" s="102"/>
      <c r="X336" s="102"/>
      <c r="Z336" s="102"/>
      <c r="AB336" s="102"/>
      <c r="AD336" s="102"/>
    </row>
    <row r="337" spans="8:30" x14ac:dyDescent="0.2">
      <c r="H337" s="59"/>
      <c r="J337" s="59"/>
      <c r="L337" s="59"/>
      <c r="N337" s="59"/>
      <c r="P337" s="59"/>
      <c r="R337" s="59"/>
      <c r="T337" s="102"/>
      <c r="V337" s="102"/>
      <c r="X337" s="102"/>
      <c r="Z337" s="102"/>
      <c r="AB337" s="102"/>
      <c r="AD337" s="102"/>
    </row>
    <row r="338" spans="8:30" x14ac:dyDescent="0.2">
      <c r="H338" s="59"/>
      <c r="J338" s="59"/>
      <c r="L338" s="59"/>
      <c r="N338" s="59"/>
      <c r="P338" s="59"/>
      <c r="R338" s="59"/>
      <c r="T338" s="102"/>
      <c r="V338" s="102"/>
      <c r="X338" s="102"/>
      <c r="Z338" s="102"/>
      <c r="AB338" s="102"/>
      <c r="AD338" s="102"/>
    </row>
    <row r="339" spans="8:30" x14ac:dyDescent="0.2">
      <c r="H339" s="59"/>
      <c r="J339" s="59"/>
      <c r="L339" s="59"/>
      <c r="N339" s="59"/>
      <c r="P339" s="59"/>
      <c r="R339" s="59"/>
      <c r="T339" s="102"/>
      <c r="V339" s="102"/>
      <c r="X339" s="102"/>
      <c r="Z339" s="102"/>
      <c r="AB339" s="102"/>
      <c r="AD339" s="102"/>
    </row>
    <row r="340" spans="8:30" x14ac:dyDescent="0.2">
      <c r="H340" s="59"/>
      <c r="J340" s="59"/>
      <c r="L340" s="59"/>
      <c r="N340" s="59"/>
      <c r="P340" s="59"/>
      <c r="R340" s="59"/>
      <c r="T340" s="102"/>
      <c r="V340" s="102"/>
      <c r="X340" s="102"/>
      <c r="Z340" s="102"/>
      <c r="AB340" s="102"/>
      <c r="AD340" s="102"/>
    </row>
    <row r="341" spans="8:30" x14ac:dyDescent="0.2">
      <c r="H341" s="59"/>
      <c r="J341" s="59"/>
      <c r="L341" s="59"/>
      <c r="N341" s="59"/>
      <c r="P341" s="59"/>
      <c r="R341" s="59"/>
      <c r="T341" s="102"/>
      <c r="V341" s="102"/>
      <c r="X341" s="102"/>
      <c r="Z341" s="102"/>
      <c r="AB341" s="102"/>
      <c r="AD341" s="102"/>
    </row>
    <row r="342" spans="8:30" x14ac:dyDescent="0.2">
      <c r="H342" s="59"/>
      <c r="J342" s="59"/>
      <c r="L342" s="59"/>
      <c r="N342" s="59"/>
      <c r="P342" s="59"/>
      <c r="R342" s="59"/>
      <c r="T342" s="102"/>
      <c r="V342" s="102"/>
      <c r="X342" s="102"/>
      <c r="Z342" s="102"/>
      <c r="AB342" s="102"/>
      <c r="AD342" s="102"/>
    </row>
    <row r="343" spans="8:30" x14ac:dyDescent="0.2">
      <c r="H343" s="59"/>
      <c r="J343" s="59"/>
      <c r="L343" s="59"/>
      <c r="N343" s="59"/>
      <c r="P343" s="59"/>
      <c r="R343" s="59"/>
      <c r="T343" s="102"/>
      <c r="V343" s="102"/>
      <c r="X343" s="102"/>
      <c r="Z343" s="102"/>
      <c r="AB343" s="102"/>
      <c r="AD343" s="102"/>
    </row>
    <row r="344" spans="8:30" x14ac:dyDescent="0.2">
      <c r="H344" s="59"/>
      <c r="J344" s="59"/>
      <c r="L344" s="59"/>
      <c r="N344" s="59"/>
      <c r="P344" s="59"/>
      <c r="R344" s="59"/>
      <c r="T344" s="102"/>
      <c r="V344" s="102"/>
      <c r="X344" s="102"/>
      <c r="Z344" s="102"/>
      <c r="AB344" s="102"/>
      <c r="AD344" s="102"/>
    </row>
    <row r="345" spans="8:30" x14ac:dyDescent="0.2">
      <c r="H345" s="59"/>
      <c r="J345" s="59"/>
      <c r="L345" s="59"/>
      <c r="N345" s="59"/>
      <c r="P345" s="59"/>
      <c r="R345" s="59"/>
      <c r="T345" s="102"/>
      <c r="V345" s="102"/>
      <c r="X345" s="102"/>
      <c r="Z345" s="102"/>
      <c r="AB345" s="102"/>
      <c r="AD345" s="102"/>
    </row>
    <row r="346" spans="8:30" x14ac:dyDescent="0.2">
      <c r="H346" s="59"/>
      <c r="J346" s="59"/>
      <c r="L346" s="59"/>
      <c r="N346" s="59"/>
      <c r="P346" s="59"/>
      <c r="R346" s="59"/>
      <c r="T346" s="102"/>
      <c r="V346" s="102"/>
      <c r="X346" s="102"/>
      <c r="Z346" s="102"/>
      <c r="AB346" s="102"/>
      <c r="AD346" s="102"/>
    </row>
    <row r="347" spans="8:30" x14ac:dyDescent="0.2">
      <c r="H347" s="59"/>
      <c r="J347" s="59"/>
      <c r="L347" s="59"/>
      <c r="N347" s="59"/>
      <c r="P347" s="59"/>
      <c r="R347" s="59"/>
      <c r="T347" s="102"/>
      <c r="V347" s="102"/>
      <c r="X347" s="102"/>
      <c r="Z347" s="102"/>
      <c r="AB347" s="102"/>
      <c r="AD347" s="102"/>
    </row>
    <row r="348" spans="8:30" x14ac:dyDescent="0.2">
      <c r="H348" s="59"/>
      <c r="J348" s="59"/>
      <c r="L348" s="59"/>
      <c r="N348" s="59"/>
      <c r="P348" s="59"/>
      <c r="R348" s="59"/>
      <c r="T348" s="102"/>
      <c r="V348" s="102"/>
      <c r="X348" s="102"/>
      <c r="Z348" s="102"/>
      <c r="AB348" s="102"/>
      <c r="AD348" s="102"/>
    </row>
    <row r="349" spans="8:30" x14ac:dyDescent="0.2">
      <c r="H349" s="59"/>
      <c r="J349" s="59"/>
      <c r="L349" s="59"/>
      <c r="N349" s="59"/>
      <c r="P349" s="59"/>
      <c r="R349" s="59"/>
      <c r="T349" s="102"/>
      <c r="V349" s="102"/>
      <c r="X349" s="102"/>
      <c r="Z349" s="102"/>
      <c r="AB349" s="102"/>
      <c r="AD349" s="102"/>
    </row>
    <row r="350" spans="8:30" x14ac:dyDescent="0.2">
      <c r="H350" s="59"/>
      <c r="J350" s="59"/>
      <c r="L350" s="59"/>
      <c r="N350" s="59"/>
      <c r="P350" s="59"/>
      <c r="R350" s="59"/>
      <c r="T350" s="102"/>
      <c r="V350" s="102"/>
      <c r="X350" s="102"/>
      <c r="Z350" s="102"/>
      <c r="AB350" s="102"/>
      <c r="AD350" s="102"/>
    </row>
    <row r="351" spans="8:30" x14ac:dyDescent="0.2">
      <c r="H351" s="59"/>
      <c r="J351" s="59"/>
      <c r="L351" s="59"/>
      <c r="N351" s="59"/>
      <c r="P351" s="59"/>
      <c r="R351" s="59"/>
      <c r="T351" s="102"/>
      <c r="V351" s="102"/>
      <c r="X351" s="102"/>
      <c r="Z351" s="102"/>
      <c r="AB351" s="102"/>
      <c r="AD351" s="102"/>
    </row>
    <row r="352" spans="8:30" x14ac:dyDescent="0.2">
      <c r="H352" s="59"/>
      <c r="J352" s="59"/>
      <c r="L352" s="59"/>
      <c r="N352" s="59"/>
      <c r="P352" s="59"/>
      <c r="R352" s="59"/>
      <c r="T352" s="102"/>
      <c r="V352" s="102"/>
      <c r="X352" s="102"/>
      <c r="Z352" s="102"/>
      <c r="AB352" s="102"/>
      <c r="AD352" s="102"/>
    </row>
    <row r="353" spans="8:30" x14ac:dyDescent="0.2">
      <c r="H353" s="59"/>
      <c r="J353" s="59"/>
      <c r="L353" s="59"/>
      <c r="N353" s="59"/>
      <c r="P353" s="59"/>
      <c r="R353" s="59"/>
      <c r="T353" s="102"/>
      <c r="V353" s="102"/>
      <c r="X353" s="102"/>
      <c r="Z353" s="102"/>
      <c r="AB353" s="102"/>
      <c r="AD353" s="102"/>
    </row>
    <row r="354" spans="8:30" x14ac:dyDescent="0.2">
      <c r="H354" s="59"/>
      <c r="J354" s="59"/>
      <c r="L354" s="59"/>
      <c r="N354" s="59"/>
      <c r="P354" s="59"/>
      <c r="R354" s="59"/>
      <c r="T354" s="102"/>
      <c r="V354" s="102"/>
      <c r="X354" s="102"/>
      <c r="Z354" s="102"/>
      <c r="AB354" s="102"/>
      <c r="AD354" s="102"/>
    </row>
    <row r="355" spans="8:30" x14ac:dyDescent="0.2">
      <c r="H355" s="59"/>
      <c r="J355" s="59"/>
      <c r="L355" s="59"/>
      <c r="N355" s="59"/>
      <c r="P355" s="59"/>
      <c r="R355" s="59"/>
      <c r="T355" s="102"/>
      <c r="V355" s="102"/>
      <c r="X355" s="102"/>
      <c r="Z355" s="102"/>
      <c r="AB355" s="102"/>
      <c r="AD355" s="102"/>
    </row>
    <row r="356" spans="8:30" x14ac:dyDescent="0.2">
      <c r="H356" s="59"/>
      <c r="J356" s="59"/>
      <c r="L356" s="59"/>
      <c r="N356" s="59"/>
      <c r="P356" s="59"/>
      <c r="R356" s="59"/>
      <c r="T356" s="102"/>
      <c r="V356" s="102"/>
      <c r="X356" s="102"/>
      <c r="Z356" s="102"/>
      <c r="AB356" s="102"/>
      <c r="AD356" s="102"/>
    </row>
    <row r="357" spans="8:30" x14ac:dyDescent="0.2">
      <c r="H357" s="59"/>
      <c r="J357" s="59"/>
      <c r="L357" s="59"/>
      <c r="N357" s="59"/>
      <c r="P357" s="59"/>
      <c r="R357" s="59"/>
      <c r="T357" s="102"/>
      <c r="V357" s="102"/>
      <c r="X357" s="102"/>
      <c r="Z357" s="102"/>
      <c r="AB357" s="102"/>
      <c r="AD357" s="102"/>
    </row>
    <row r="358" spans="8:30" x14ac:dyDescent="0.2">
      <c r="H358" s="59"/>
      <c r="J358" s="59"/>
      <c r="L358" s="59"/>
      <c r="N358" s="59"/>
      <c r="P358" s="59"/>
      <c r="R358" s="59"/>
      <c r="T358" s="102"/>
      <c r="V358" s="102"/>
      <c r="X358" s="102"/>
      <c r="Z358" s="102"/>
      <c r="AB358" s="102"/>
      <c r="AD358" s="102"/>
    </row>
    <row r="359" spans="8:30" x14ac:dyDescent="0.2">
      <c r="H359" s="59"/>
      <c r="J359" s="59"/>
      <c r="L359" s="59"/>
      <c r="N359" s="59"/>
      <c r="P359" s="59"/>
      <c r="R359" s="59"/>
      <c r="T359" s="102"/>
      <c r="V359" s="102"/>
      <c r="X359" s="102"/>
      <c r="Z359" s="102"/>
      <c r="AB359" s="102"/>
      <c r="AD359" s="102"/>
    </row>
    <row r="360" spans="8:30" x14ac:dyDescent="0.2">
      <c r="H360" s="59"/>
      <c r="J360" s="59"/>
      <c r="L360" s="59"/>
      <c r="N360" s="59"/>
      <c r="P360" s="59"/>
      <c r="R360" s="59"/>
      <c r="T360" s="102"/>
      <c r="V360" s="102"/>
      <c r="X360" s="102"/>
      <c r="Z360" s="102"/>
      <c r="AB360" s="102"/>
      <c r="AD360" s="102"/>
    </row>
    <row r="361" spans="8:30" x14ac:dyDescent="0.2">
      <c r="H361" s="59"/>
      <c r="J361" s="59"/>
      <c r="L361" s="59"/>
      <c r="N361" s="59"/>
      <c r="P361" s="59"/>
      <c r="R361" s="59"/>
      <c r="T361" s="102"/>
      <c r="V361" s="102"/>
      <c r="X361" s="102"/>
      <c r="Z361" s="102"/>
      <c r="AB361" s="102"/>
      <c r="AD361" s="102"/>
    </row>
    <row r="362" spans="8:30" x14ac:dyDescent="0.2">
      <c r="H362" s="59"/>
      <c r="J362" s="59"/>
      <c r="L362" s="59"/>
      <c r="N362" s="59"/>
      <c r="P362" s="59"/>
      <c r="R362" s="59"/>
      <c r="T362" s="102"/>
      <c r="V362" s="102"/>
      <c r="X362" s="102"/>
      <c r="Z362" s="102"/>
      <c r="AB362" s="102"/>
      <c r="AD362" s="102"/>
    </row>
    <row r="363" spans="8:30" x14ac:dyDescent="0.2">
      <c r="H363" s="59"/>
      <c r="J363" s="59"/>
      <c r="L363" s="59"/>
      <c r="N363" s="59"/>
      <c r="P363" s="59"/>
      <c r="R363" s="59"/>
      <c r="T363" s="102"/>
      <c r="V363" s="102"/>
      <c r="X363" s="102"/>
      <c r="Z363" s="102"/>
      <c r="AB363" s="102"/>
      <c r="AD363" s="102"/>
    </row>
    <row r="364" spans="8:30" x14ac:dyDescent="0.2">
      <c r="H364" s="59"/>
      <c r="J364" s="59"/>
      <c r="L364" s="59"/>
      <c r="N364" s="59"/>
      <c r="P364" s="59"/>
      <c r="R364" s="59"/>
      <c r="T364" s="102"/>
      <c r="V364" s="102"/>
      <c r="X364" s="102"/>
      <c r="Z364" s="102"/>
      <c r="AB364" s="102"/>
      <c r="AD364" s="102"/>
    </row>
    <row r="365" spans="8:30" x14ac:dyDescent="0.2">
      <c r="H365" s="59"/>
      <c r="J365" s="59"/>
      <c r="L365" s="59"/>
      <c r="N365" s="59"/>
      <c r="P365" s="59"/>
      <c r="R365" s="59"/>
      <c r="T365" s="102"/>
      <c r="V365" s="102"/>
      <c r="X365" s="102"/>
      <c r="Z365" s="102"/>
      <c r="AB365" s="102"/>
      <c r="AD365" s="102"/>
    </row>
    <row r="366" spans="8:30" x14ac:dyDescent="0.2">
      <c r="H366" s="59"/>
      <c r="J366" s="59"/>
      <c r="L366" s="59"/>
      <c r="N366" s="59"/>
      <c r="P366" s="59"/>
      <c r="R366" s="59"/>
      <c r="T366" s="102"/>
      <c r="V366" s="102"/>
      <c r="X366" s="102"/>
      <c r="Z366" s="102"/>
      <c r="AB366" s="102"/>
      <c r="AD366" s="102"/>
    </row>
    <row r="367" spans="8:30" x14ac:dyDescent="0.2">
      <c r="H367" s="59"/>
      <c r="J367" s="59"/>
      <c r="L367" s="59"/>
      <c r="N367" s="59"/>
      <c r="P367" s="59"/>
      <c r="R367" s="59"/>
      <c r="T367" s="102"/>
      <c r="V367" s="102"/>
      <c r="X367" s="102"/>
      <c r="Z367" s="102"/>
      <c r="AB367" s="102"/>
      <c r="AD367" s="102"/>
    </row>
    <row r="368" spans="8:30" x14ac:dyDescent="0.2">
      <c r="H368" s="59"/>
      <c r="J368" s="59"/>
      <c r="L368" s="59"/>
      <c r="N368" s="59"/>
      <c r="P368" s="59"/>
      <c r="R368" s="59"/>
      <c r="T368" s="102"/>
      <c r="V368" s="102"/>
      <c r="X368" s="102"/>
      <c r="Z368" s="102"/>
      <c r="AB368" s="102"/>
      <c r="AD368" s="102"/>
    </row>
    <row r="369" spans="8:30" x14ac:dyDescent="0.2">
      <c r="H369" s="59"/>
      <c r="J369" s="59"/>
      <c r="L369" s="59"/>
      <c r="N369" s="59"/>
      <c r="P369" s="59"/>
      <c r="R369" s="59"/>
      <c r="T369" s="102"/>
      <c r="V369" s="102"/>
      <c r="X369" s="102"/>
      <c r="Z369" s="102"/>
      <c r="AB369" s="102"/>
      <c r="AD369" s="102"/>
    </row>
    <row r="370" spans="8:30" x14ac:dyDescent="0.2">
      <c r="H370" s="59"/>
      <c r="J370" s="59"/>
      <c r="L370" s="59"/>
      <c r="N370" s="59"/>
      <c r="P370" s="59"/>
      <c r="R370" s="59"/>
      <c r="T370" s="102"/>
      <c r="V370" s="102"/>
      <c r="X370" s="102"/>
      <c r="Z370" s="102"/>
      <c r="AB370" s="102"/>
      <c r="AD370" s="102"/>
    </row>
    <row r="371" spans="8:30" x14ac:dyDescent="0.2">
      <c r="H371" s="59"/>
      <c r="J371" s="59"/>
      <c r="L371" s="59"/>
      <c r="N371" s="59"/>
      <c r="P371" s="59"/>
      <c r="R371" s="59"/>
      <c r="T371" s="102"/>
      <c r="V371" s="102"/>
      <c r="X371" s="102"/>
      <c r="Z371" s="102"/>
      <c r="AB371" s="102"/>
      <c r="AD371" s="102"/>
    </row>
    <row r="372" spans="8:30" x14ac:dyDescent="0.2">
      <c r="H372" s="59"/>
      <c r="J372" s="59"/>
      <c r="L372" s="59"/>
      <c r="N372" s="59"/>
      <c r="P372" s="59"/>
      <c r="R372" s="59"/>
      <c r="T372" s="102"/>
      <c r="V372" s="102"/>
      <c r="X372" s="102"/>
      <c r="Z372" s="102"/>
      <c r="AB372" s="102"/>
      <c r="AD372" s="102"/>
    </row>
    <row r="373" spans="8:30" x14ac:dyDescent="0.2">
      <c r="H373" s="59"/>
      <c r="J373" s="59"/>
      <c r="L373" s="59"/>
      <c r="N373" s="59"/>
      <c r="P373" s="59"/>
      <c r="R373" s="59"/>
      <c r="T373" s="102"/>
      <c r="V373" s="102"/>
      <c r="X373" s="102"/>
      <c r="Z373" s="102"/>
      <c r="AB373" s="102"/>
      <c r="AD373" s="102"/>
    </row>
    <row r="374" spans="8:30" x14ac:dyDescent="0.2">
      <c r="H374" s="59"/>
      <c r="J374" s="59"/>
      <c r="L374" s="59"/>
      <c r="N374" s="59"/>
      <c r="P374" s="59"/>
      <c r="R374" s="59"/>
      <c r="T374" s="102"/>
      <c r="V374" s="102"/>
      <c r="X374" s="102"/>
      <c r="Z374" s="102"/>
      <c r="AB374" s="102"/>
      <c r="AD374" s="102"/>
    </row>
    <row r="375" spans="8:30" x14ac:dyDescent="0.2">
      <c r="H375" s="59"/>
      <c r="J375" s="59"/>
      <c r="L375" s="59"/>
      <c r="N375" s="59"/>
      <c r="P375" s="59"/>
      <c r="R375" s="59"/>
      <c r="T375" s="102"/>
      <c r="V375" s="102"/>
      <c r="X375" s="102"/>
      <c r="Z375" s="102"/>
      <c r="AB375" s="102"/>
      <c r="AD375" s="102"/>
    </row>
    <row r="376" spans="8:30" x14ac:dyDescent="0.2">
      <c r="H376" s="59"/>
      <c r="J376" s="59"/>
      <c r="L376" s="59"/>
      <c r="N376" s="59"/>
      <c r="P376" s="59"/>
      <c r="R376" s="59"/>
      <c r="T376" s="102"/>
      <c r="V376" s="102"/>
      <c r="X376" s="102"/>
      <c r="Z376" s="102"/>
      <c r="AB376" s="102"/>
      <c r="AD376" s="102"/>
    </row>
    <row r="377" spans="8:30" x14ac:dyDescent="0.2">
      <c r="H377" s="59"/>
      <c r="J377" s="59"/>
      <c r="L377" s="59"/>
      <c r="N377" s="59"/>
      <c r="P377" s="59"/>
      <c r="R377" s="59"/>
      <c r="T377" s="102"/>
      <c r="V377" s="102"/>
      <c r="X377" s="102"/>
      <c r="Z377" s="102"/>
      <c r="AB377" s="102"/>
      <c r="AD377" s="102"/>
    </row>
    <row r="378" spans="8:30" x14ac:dyDescent="0.2">
      <c r="H378" s="59"/>
      <c r="J378" s="59"/>
      <c r="L378" s="59"/>
      <c r="N378" s="59"/>
      <c r="P378" s="59"/>
      <c r="R378" s="59"/>
      <c r="T378" s="102"/>
      <c r="V378" s="102"/>
      <c r="X378" s="102"/>
      <c r="Z378" s="102"/>
      <c r="AB378" s="102"/>
      <c r="AD378" s="102"/>
    </row>
    <row r="379" spans="8:30" x14ac:dyDescent="0.2">
      <c r="H379" s="59"/>
      <c r="J379" s="59"/>
      <c r="L379" s="59"/>
      <c r="N379" s="59"/>
      <c r="P379" s="59"/>
      <c r="R379" s="59"/>
      <c r="T379" s="102"/>
      <c r="V379" s="102"/>
      <c r="X379" s="102"/>
      <c r="Z379" s="102"/>
      <c r="AB379" s="102"/>
      <c r="AD379" s="102"/>
    </row>
    <row r="380" spans="8:30" x14ac:dyDescent="0.2">
      <c r="H380" s="59"/>
      <c r="J380" s="59"/>
      <c r="L380" s="59"/>
      <c r="N380" s="59"/>
      <c r="P380" s="59"/>
      <c r="R380" s="59"/>
      <c r="T380" s="102"/>
      <c r="V380" s="102"/>
      <c r="X380" s="102"/>
      <c r="Z380" s="102"/>
      <c r="AB380" s="102"/>
      <c r="AD380" s="102"/>
    </row>
    <row r="381" spans="8:30" x14ac:dyDescent="0.2">
      <c r="H381" s="59"/>
      <c r="J381" s="59"/>
      <c r="L381" s="59"/>
      <c r="N381" s="59"/>
      <c r="P381" s="59"/>
      <c r="R381" s="59"/>
      <c r="T381" s="102"/>
      <c r="V381" s="102"/>
      <c r="X381" s="102"/>
      <c r="Z381" s="102"/>
      <c r="AB381" s="102"/>
      <c r="AD381" s="102"/>
    </row>
    <row r="382" spans="8:30" x14ac:dyDescent="0.2">
      <c r="H382" s="59"/>
      <c r="J382" s="59"/>
      <c r="L382" s="59"/>
      <c r="N382" s="59"/>
      <c r="P382" s="59"/>
      <c r="R382" s="59"/>
      <c r="T382" s="102"/>
      <c r="V382" s="102"/>
      <c r="X382" s="102"/>
      <c r="Z382" s="102"/>
      <c r="AB382" s="102"/>
      <c r="AD382" s="102"/>
    </row>
    <row r="383" spans="8:30" x14ac:dyDescent="0.2">
      <c r="H383" s="59"/>
      <c r="J383" s="59"/>
      <c r="L383" s="59"/>
      <c r="N383" s="59"/>
      <c r="P383" s="59"/>
      <c r="R383" s="59"/>
      <c r="T383" s="102"/>
      <c r="V383" s="102"/>
      <c r="X383" s="102"/>
      <c r="Z383" s="102"/>
      <c r="AB383" s="102"/>
      <c r="AD383" s="102"/>
    </row>
    <row r="384" spans="8:30" x14ac:dyDescent="0.2">
      <c r="H384" s="59"/>
      <c r="J384" s="59"/>
      <c r="L384" s="59"/>
      <c r="N384" s="59"/>
      <c r="P384" s="59"/>
      <c r="R384" s="59"/>
      <c r="T384" s="102"/>
      <c r="V384" s="102"/>
      <c r="X384" s="102"/>
      <c r="Z384" s="102"/>
      <c r="AB384" s="102"/>
      <c r="AD384" s="102"/>
    </row>
    <row r="385" spans="8:30" x14ac:dyDescent="0.2">
      <c r="H385" s="59"/>
      <c r="J385" s="59"/>
      <c r="L385" s="59"/>
      <c r="N385" s="59"/>
      <c r="P385" s="59"/>
      <c r="R385" s="59"/>
      <c r="T385" s="102"/>
      <c r="V385" s="102"/>
      <c r="X385" s="102"/>
      <c r="Z385" s="102"/>
      <c r="AB385" s="102"/>
      <c r="AD385" s="102"/>
    </row>
    <row r="386" spans="8:30" x14ac:dyDescent="0.2">
      <c r="H386" s="59"/>
      <c r="J386" s="59"/>
      <c r="L386" s="59"/>
      <c r="N386" s="59"/>
      <c r="P386" s="59"/>
      <c r="R386" s="59"/>
      <c r="T386" s="102"/>
      <c r="V386" s="102"/>
      <c r="X386" s="102"/>
      <c r="Z386" s="102"/>
      <c r="AB386" s="102"/>
      <c r="AD386" s="102"/>
    </row>
    <row r="387" spans="8:30" x14ac:dyDescent="0.2">
      <c r="H387" s="59"/>
      <c r="J387" s="59"/>
      <c r="L387" s="59"/>
      <c r="N387" s="59"/>
      <c r="P387" s="59"/>
      <c r="R387" s="59"/>
      <c r="T387" s="102"/>
      <c r="V387" s="102"/>
      <c r="X387" s="102"/>
      <c r="Z387" s="102"/>
      <c r="AB387" s="102"/>
      <c r="AD387" s="102"/>
    </row>
    <row r="388" spans="8:30" x14ac:dyDescent="0.2">
      <c r="H388" s="59"/>
      <c r="J388" s="59"/>
      <c r="L388" s="59"/>
      <c r="N388" s="59"/>
      <c r="P388" s="59"/>
      <c r="R388" s="59"/>
      <c r="T388" s="102"/>
      <c r="V388" s="102"/>
      <c r="X388" s="102"/>
      <c r="Z388" s="102"/>
      <c r="AB388" s="102"/>
      <c r="AD388" s="102"/>
    </row>
    <row r="389" spans="8:30" x14ac:dyDescent="0.2">
      <c r="H389" s="59"/>
      <c r="J389" s="59"/>
      <c r="L389" s="59"/>
      <c r="N389" s="59"/>
      <c r="P389" s="59"/>
      <c r="R389" s="59"/>
      <c r="T389" s="102"/>
      <c r="V389" s="102"/>
      <c r="X389" s="102"/>
      <c r="Z389" s="102"/>
      <c r="AB389" s="102"/>
      <c r="AD389" s="102"/>
    </row>
    <row r="390" spans="8:30" x14ac:dyDescent="0.2">
      <c r="H390" s="59"/>
      <c r="J390" s="59"/>
      <c r="L390" s="59"/>
      <c r="N390" s="59"/>
      <c r="P390" s="59"/>
      <c r="R390" s="59"/>
      <c r="T390" s="102"/>
      <c r="V390" s="102"/>
      <c r="X390" s="102"/>
      <c r="Z390" s="102"/>
      <c r="AB390" s="102"/>
      <c r="AD390" s="102"/>
    </row>
    <row r="391" spans="8:30" x14ac:dyDescent="0.2">
      <c r="H391" s="59"/>
      <c r="J391" s="59"/>
      <c r="L391" s="59"/>
      <c r="N391" s="59"/>
      <c r="P391" s="59"/>
      <c r="R391" s="59"/>
      <c r="T391" s="102"/>
      <c r="V391" s="102"/>
      <c r="X391" s="102"/>
      <c r="Z391" s="102"/>
      <c r="AB391" s="102"/>
      <c r="AD391" s="102"/>
    </row>
    <row r="392" spans="8:30" x14ac:dyDescent="0.2">
      <c r="H392" s="59"/>
      <c r="J392" s="59"/>
      <c r="L392" s="59"/>
      <c r="N392" s="59"/>
      <c r="P392" s="59"/>
      <c r="R392" s="59"/>
      <c r="T392" s="102"/>
      <c r="V392" s="102"/>
      <c r="X392" s="102"/>
      <c r="Z392" s="102"/>
      <c r="AB392" s="102"/>
      <c r="AD392" s="102"/>
    </row>
    <row r="393" spans="8:30" x14ac:dyDescent="0.2">
      <c r="H393" s="59"/>
      <c r="J393" s="59"/>
      <c r="L393" s="59"/>
      <c r="N393" s="59"/>
      <c r="P393" s="59"/>
      <c r="R393" s="59"/>
      <c r="T393" s="102"/>
      <c r="V393" s="102"/>
      <c r="X393" s="102"/>
      <c r="Z393" s="102"/>
      <c r="AB393" s="102"/>
      <c r="AD393" s="102"/>
    </row>
    <row r="394" spans="8:30" x14ac:dyDescent="0.2">
      <c r="H394" s="59"/>
      <c r="J394" s="59"/>
      <c r="L394" s="59"/>
      <c r="N394" s="59"/>
      <c r="P394" s="59"/>
      <c r="R394" s="59"/>
      <c r="T394" s="102"/>
      <c r="V394" s="102"/>
      <c r="X394" s="102"/>
      <c r="Z394" s="102"/>
      <c r="AB394" s="102"/>
      <c r="AD394" s="102"/>
    </row>
    <row r="395" spans="8:30" x14ac:dyDescent="0.2">
      <c r="H395" s="59"/>
      <c r="J395" s="59"/>
      <c r="L395" s="59"/>
      <c r="N395" s="59"/>
      <c r="P395" s="59"/>
      <c r="R395" s="59"/>
      <c r="T395" s="102"/>
      <c r="V395" s="102"/>
      <c r="X395" s="102"/>
      <c r="Z395" s="102"/>
      <c r="AB395" s="102"/>
      <c r="AD395" s="102"/>
    </row>
    <row r="396" spans="8:30" x14ac:dyDescent="0.2">
      <c r="H396" s="59"/>
      <c r="J396" s="59"/>
      <c r="L396" s="59"/>
      <c r="N396" s="59"/>
      <c r="P396" s="59"/>
      <c r="R396" s="59"/>
      <c r="T396" s="102"/>
      <c r="V396" s="102"/>
      <c r="X396" s="102"/>
      <c r="Z396" s="102"/>
      <c r="AB396" s="102"/>
      <c r="AD396" s="102"/>
    </row>
    <row r="397" spans="8:30" x14ac:dyDescent="0.2">
      <c r="H397" s="59"/>
      <c r="J397" s="59"/>
      <c r="L397" s="59"/>
      <c r="N397" s="59"/>
      <c r="P397" s="59"/>
      <c r="R397" s="59"/>
      <c r="T397" s="102"/>
      <c r="V397" s="102"/>
      <c r="X397" s="102"/>
      <c r="Z397" s="102"/>
      <c r="AB397" s="102"/>
      <c r="AD397" s="102"/>
    </row>
    <row r="398" spans="8:30" x14ac:dyDescent="0.2">
      <c r="H398" s="59"/>
      <c r="J398" s="59"/>
      <c r="L398" s="59"/>
      <c r="N398" s="59"/>
      <c r="P398" s="59"/>
      <c r="R398" s="59"/>
      <c r="T398" s="102"/>
      <c r="V398" s="102"/>
      <c r="X398" s="102"/>
      <c r="Z398" s="102"/>
      <c r="AB398" s="102"/>
      <c r="AD398" s="102"/>
    </row>
    <row r="399" spans="8:30" x14ac:dyDescent="0.2">
      <c r="H399" s="59"/>
      <c r="J399" s="59"/>
      <c r="L399" s="59"/>
      <c r="N399" s="59"/>
      <c r="P399" s="59"/>
      <c r="R399" s="59"/>
      <c r="T399" s="102"/>
      <c r="V399" s="102"/>
      <c r="X399" s="102"/>
      <c r="Z399" s="102"/>
      <c r="AB399" s="102"/>
      <c r="AD399" s="102"/>
    </row>
    <row r="400" spans="8:30" x14ac:dyDescent="0.2">
      <c r="H400" s="59"/>
      <c r="J400" s="59"/>
      <c r="L400" s="59"/>
      <c r="N400" s="59"/>
      <c r="P400" s="59"/>
      <c r="R400" s="59"/>
      <c r="T400" s="102"/>
      <c r="V400" s="102"/>
      <c r="X400" s="102"/>
      <c r="Z400" s="102"/>
      <c r="AB400" s="102"/>
      <c r="AD400" s="102"/>
    </row>
    <row r="401" spans="8:30" x14ac:dyDescent="0.2">
      <c r="H401" s="59"/>
      <c r="J401" s="59"/>
      <c r="L401" s="59"/>
      <c r="N401" s="59"/>
      <c r="P401" s="59"/>
      <c r="R401" s="59"/>
      <c r="T401" s="102"/>
      <c r="V401" s="102"/>
      <c r="X401" s="102"/>
      <c r="Z401" s="102"/>
      <c r="AB401" s="102"/>
      <c r="AD401" s="102"/>
    </row>
    <row r="402" spans="8:30" x14ac:dyDescent="0.2">
      <c r="H402" s="59"/>
      <c r="J402" s="59"/>
      <c r="L402" s="59"/>
      <c r="N402" s="59"/>
      <c r="P402" s="59"/>
      <c r="R402" s="59"/>
      <c r="T402" s="102"/>
      <c r="V402" s="102"/>
      <c r="X402" s="102"/>
      <c r="Z402" s="102"/>
      <c r="AB402" s="102"/>
      <c r="AD402" s="102"/>
    </row>
    <row r="403" spans="8:30" x14ac:dyDescent="0.2">
      <c r="H403" s="59"/>
      <c r="J403" s="59"/>
      <c r="L403" s="59"/>
      <c r="N403" s="59"/>
      <c r="P403" s="59"/>
      <c r="R403" s="59"/>
      <c r="T403" s="102"/>
      <c r="V403" s="102"/>
      <c r="X403" s="102"/>
      <c r="Z403" s="102"/>
      <c r="AB403" s="102"/>
      <c r="AD403" s="102"/>
    </row>
    <row r="404" spans="8:30" x14ac:dyDescent="0.2">
      <c r="H404" s="59"/>
      <c r="J404" s="59"/>
      <c r="L404" s="59"/>
      <c r="N404" s="59"/>
      <c r="P404" s="59"/>
      <c r="R404" s="59"/>
      <c r="T404" s="102"/>
      <c r="V404" s="102"/>
      <c r="X404" s="102"/>
      <c r="Z404" s="102"/>
      <c r="AB404" s="102"/>
      <c r="AD404" s="102"/>
    </row>
    <row r="405" spans="8:30" x14ac:dyDescent="0.2">
      <c r="H405" s="59"/>
      <c r="J405" s="59"/>
      <c r="L405" s="59"/>
      <c r="N405" s="59"/>
      <c r="P405" s="59"/>
      <c r="R405" s="59"/>
      <c r="T405" s="102"/>
      <c r="V405" s="102"/>
      <c r="X405" s="102"/>
      <c r="Z405" s="102"/>
      <c r="AB405" s="102"/>
      <c r="AD405" s="102"/>
    </row>
    <row r="406" spans="8:30" x14ac:dyDescent="0.2">
      <c r="H406" s="59"/>
      <c r="J406" s="59"/>
      <c r="L406" s="59"/>
      <c r="N406" s="59"/>
      <c r="P406" s="59"/>
      <c r="R406" s="59"/>
      <c r="T406" s="102"/>
      <c r="V406" s="102"/>
      <c r="X406" s="102"/>
      <c r="Z406" s="102"/>
      <c r="AB406" s="102"/>
      <c r="AD406" s="102"/>
    </row>
    <row r="407" spans="8:30" x14ac:dyDescent="0.2">
      <c r="H407" s="59"/>
      <c r="J407" s="59"/>
      <c r="L407" s="59"/>
      <c r="N407" s="59"/>
      <c r="P407" s="59"/>
      <c r="R407" s="59"/>
      <c r="T407" s="102"/>
      <c r="V407" s="102"/>
      <c r="X407" s="102"/>
      <c r="Z407" s="102"/>
      <c r="AB407" s="102"/>
      <c r="AD407" s="102"/>
    </row>
    <row r="408" spans="8:30" x14ac:dyDescent="0.2">
      <c r="H408" s="59"/>
      <c r="J408" s="59"/>
      <c r="L408" s="59"/>
      <c r="N408" s="59"/>
      <c r="P408" s="59"/>
      <c r="R408" s="59"/>
      <c r="T408" s="102"/>
      <c r="V408" s="102"/>
      <c r="X408" s="102"/>
      <c r="Z408" s="102"/>
      <c r="AB408" s="102"/>
      <c r="AD408" s="102"/>
    </row>
    <row r="409" spans="8:30" x14ac:dyDescent="0.2">
      <c r="H409" s="59"/>
      <c r="J409" s="59"/>
      <c r="L409" s="59"/>
      <c r="N409" s="59"/>
      <c r="P409" s="59"/>
      <c r="R409" s="59"/>
      <c r="T409" s="102"/>
      <c r="V409" s="102"/>
      <c r="X409" s="102"/>
      <c r="Z409" s="102"/>
      <c r="AB409" s="102"/>
      <c r="AD409" s="102"/>
    </row>
    <row r="410" spans="8:30" x14ac:dyDescent="0.2">
      <c r="H410" s="59"/>
      <c r="J410" s="59"/>
      <c r="L410" s="59"/>
      <c r="N410" s="59"/>
      <c r="P410" s="59"/>
      <c r="R410" s="59"/>
      <c r="T410" s="102"/>
      <c r="V410" s="102"/>
      <c r="X410" s="102"/>
      <c r="Z410" s="102"/>
      <c r="AB410" s="102"/>
      <c r="AD410" s="102"/>
    </row>
    <row r="411" spans="8:30" x14ac:dyDescent="0.2">
      <c r="H411" s="59"/>
      <c r="J411" s="59"/>
      <c r="L411" s="59"/>
      <c r="N411" s="59"/>
      <c r="P411" s="59"/>
      <c r="R411" s="59"/>
      <c r="T411" s="102"/>
      <c r="V411" s="102"/>
      <c r="X411" s="102"/>
      <c r="Z411" s="102"/>
      <c r="AB411" s="102"/>
      <c r="AD411" s="102"/>
    </row>
    <row r="412" spans="8:30" x14ac:dyDescent="0.2">
      <c r="H412" s="59"/>
      <c r="J412" s="59"/>
      <c r="L412" s="59"/>
      <c r="N412" s="59"/>
      <c r="P412" s="59"/>
      <c r="R412" s="59"/>
      <c r="T412" s="102"/>
      <c r="V412" s="102"/>
      <c r="X412" s="102"/>
      <c r="Z412" s="102"/>
      <c r="AB412" s="102"/>
      <c r="AD412" s="102"/>
    </row>
    <row r="413" spans="8:30" x14ac:dyDescent="0.2">
      <c r="H413" s="59"/>
      <c r="J413" s="59"/>
      <c r="L413" s="59"/>
      <c r="N413" s="59"/>
      <c r="P413" s="59"/>
      <c r="R413" s="59"/>
      <c r="T413" s="102"/>
      <c r="V413" s="102"/>
      <c r="X413" s="102"/>
      <c r="Z413" s="102"/>
      <c r="AB413" s="102"/>
      <c r="AD413" s="102"/>
    </row>
    <row r="414" spans="8:30" x14ac:dyDescent="0.2">
      <c r="H414" s="59"/>
      <c r="J414" s="59"/>
      <c r="L414" s="59"/>
      <c r="N414" s="59"/>
      <c r="P414" s="59"/>
      <c r="R414" s="59"/>
      <c r="T414" s="102"/>
      <c r="V414" s="102"/>
      <c r="X414" s="102"/>
      <c r="Z414" s="102"/>
      <c r="AB414" s="102"/>
      <c r="AD414" s="102"/>
    </row>
    <row r="415" spans="8:30" x14ac:dyDescent="0.2">
      <c r="H415" s="59"/>
      <c r="J415" s="59"/>
      <c r="L415" s="59"/>
      <c r="N415" s="59"/>
      <c r="P415" s="59"/>
      <c r="R415" s="59"/>
      <c r="T415" s="102"/>
      <c r="V415" s="102"/>
      <c r="X415" s="102"/>
      <c r="Z415" s="102"/>
      <c r="AB415" s="102"/>
      <c r="AD415" s="102"/>
    </row>
    <row r="416" spans="8:30" x14ac:dyDescent="0.2">
      <c r="H416" s="59"/>
      <c r="J416" s="59"/>
      <c r="L416" s="59"/>
      <c r="N416" s="59"/>
      <c r="P416" s="59"/>
      <c r="R416" s="59"/>
      <c r="T416" s="102"/>
      <c r="V416" s="102"/>
      <c r="X416" s="102"/>
      <c r="Z416" s="102"/>
      <c r="AB416" s="102"/>
      <c r="AD416" s="102"/>
    </row>
    <row r="417" spans="8:30" x14ac:dyDescent="0.2">
      <c r="H417" s="59"/>
      <c r="J417" s="59"/>
      <c r="L417" s="59"/>
      <c r="N417" s="59"/>
      <c r="P417" s="59"/>
      <c r="R417" s="59"/>
      <c r="T417" s="102"/>
      <c r="V417" s="102"/>
      <c r="X417" s="102"/>
      <c r="Z417" s="102"/>
      <c r="AB417" s="102"/>
      <c r="AD417" s="102"/>
    </row>
    <row r="418" spans="8:30" x14ac:dyDescent="0.2">
      <c r="H418" s="59"/>
      <c r="J418" s="59"/>
      <c r="L418" s="59"/>
      <c r="N418" s="59"/>
      <c r="P418" s="59"/>
      <c r="R418" s="59"/>
      <c r="T418" s="102"/>
      <c r="V418" s="102"/>
      <c r="X418" s="102"/>
      <c r="Z418" s="102"/>
      <c r="AB418" s="102"/>
      <c r="AD418" s="102"/>
    </row>
    <row r="419" spans="8:30" x14ac:dyDescent="0.2">
      <c r="H419" s="59"/>
      <c r="J419" s="59"/>
      <c r="L419" s="59"/>
      <c r="N419" s="59"/>
      <c r="P419" s="59"/>
      <c r="R419" s="59"/>
      <c r="T419" s="102"/>
      <c r="V419" s="102"/>
      <c r="X419" s="102"/>
      <c r="Z419" s="102"/>
      <c r="AB419" s="102"/>
      <c r="AD419" s="102"/>
    </row>
    <row r="420" spans="8:30" x14ac:dyDescent="0.2">
      <c r="H420" s="59"/>
      <c r="J420" s="59"/>
      <c r="L420" s="59"/>
      <c r="N420" s="59"/>
      <c r="P420" s="59"/>
      <c r="R420" s="59"/>
      <c r="T420" s="102"/>
      <c r="V420" s="102"/>
      <c r="X420" s="102"/>
      <c r="Z420" s="102"/>
      <c r="AB420" s="102"/>
      <c r="AD420" s="102"/>
    </row>
    <row r="421" spans="8:30" x14ac:dyDescent="0.2">
      <c r="H421" s="59"/>
      <c r="J421" s="59"/>
      <c r="L421" s="59"/>
      <c r="N421" s="59"/>
      <c r="P421" s="59"/>
      <c r="R421" s="59"/>
      <c r="T421" s="102"/>
      <c r="V421" s="102"/>
      <c r="X421" s="102"/>
      <c r="Z421" s="102"/>
      <c r="AB421" s="102"/>
      <c r="AD421" s="102"/>
    </row>
    <row r="422" spans="8:30" x14ac:dyDescent="0.2">
      <c r="H422" s="59"/>
      <c r="J422" s="59"/>
      <c r="L422" s="59"/>
      <c r="N422" s="59"/>
      <c r="P422" s="59"/>
      <c r="R422" s="59"/>
      <c r="T422" s="102"/>
      <c r="V422" s="102"/>
      <c r="X422" s="102"/>
      <c r="Z422" s="102"/>
      <c r="AB422" s="102"/>
      <c r="AD422" s="102"/>
    </row>
    <row r="423" spans="8:30" x14ac:dyDescent="0.2">
      <c r="H423" s="59"/>
      <c r="J423" s="59"/>
      <c r="L423" s="59"/>
      <c r="N423" s="59"/>
      <c r="P423" s="59"/>
      <c r="R423" s="59"/>
      <c r="T423" s="102"/>
      <c r="V423" s="102"/>
      <c r="X423" s="102"/>
      <c r="Z423" s="102"/>
      <c r="AB423" s="102"/>
      <c r="AD423" s="102"/>
    </row>
  </sheetData>
  <mergeCells count="31">
    <mergeCell ref="AF11:AF13"/>
    <mergeCell ref="B46:F46"/>
    <mergeCell ref="B47:G47"/>
    <mergeCell ref="AF16:AF19"/>
    <mergeCell ref="AF24:AF27"/>
    <mergeCell ref="AF32:AF35"/>
    <mergeCell ref="B42:G42"/>
    <mergeCell ref="H42:J42"/>
    <mergeCell ref="B44:E44"/>
    <mergeCell ref="H44:K44"/>
    <mergeCell ref="X2:Y2"/>
    <mergeCell ref="Z2:AA2"/>
    <mergeCell ref="AB2:AC2"/>
    <mergeCell ref="AD2:AE2"/>
    <mergeCell ref="AF2:AF3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0866141732283472" right="0.70866141732283472" top="0.74803149606299213" bottom="0.74803149606299213" header="0.31496062992125984" footer="0.31496062992125984"/>
  <pageSetup paperSize="9" scale="4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2"/>
  <sheetViews>
    <sheetView tabSelected="1" view="pageBreakPreview" zoomScale="60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43" sqref="N43"/>
    </sheetView>
  </sheetViews>
  <sheetFormatPr defaultColWidth="8.85546875" defaultRowHeight="12.75" x14ac:dyDescent="0.2"/>
  <cols>
    <col min="1" max="1" width="30.28515625" style="100" customWidth="1"/>
    <col min="2" max="2" width="10.28515625" style="100" customWidth="1"/>
    <col min="3" max="3" width="10.7109375" style="102" customWidth="1"/>
    <col min="4" max="4" width="9.7109375" style="102" customWidth="1"/>
    <col min="5" max="5" width="10.5703125" style="102" customWidth="1"/>
    <col min="6" max="6" width="8.85546875" style="102" customWidth="1"/>
    <col min="7" max="7" width="11.5703125" style="102" customWidth="1"/>
    <col min="8" max="8" width="8.85546875" style="119" customWidth="1"/>
    <col min="9" max="9" width="8.85546875" style="59" customWidth="1"/>
    <col min="10" max="10" width="8.85546875" style="119" customWidth="1"/>
    <col min="11" max="11" width="8.85546875" style="59" customWidth="1"/>
    <col min="12" max="12" width="8.85546875" style="119" customWidth="1"/>
    <col min="13" max="13" width="8.85546875" style="59" customWidth="1"/>
    <col min="14" max="14" width="8.85546875" style="119" customWidth="1"/>
    <col min="15" max="15" width="8.85546875" style="59" customWidth="1"/>
    <col min="16" max="16" width="8.85546875" style="119" customWidth="1"/>
    <col min="17" max="17" width="8.85546875" style="59" customWidth="1"/>
    <col min="18" max="18" width="8.85546875" style="119" customWidth="1"/>
    <col min="19" max="19" width="8.85546875" style="59" customWidth="1"/>
    <col min="20" max="20" width="8.85546875" style="120" customWidth="1"/>
    <col min="21" max="21" width="8.85546875" style="102" customWidth="1"/>
    <col min="22" max="22" width="8.85546875" style="120" customWidth="1"/>
    <col min="23" max="23" width="8.85546875" style="102" customWidth="1"/>
    <col min="24" max="24" width="8.85546875" style="120" customWidth="1"/>
    <col min="25" max="25" width="8.5703125" style="102" customWidth="1"/>
    <col min="26" max="26" width="8.85546875" style="120" customWidth="1"/>
    <col min="27" max="27" width="8.85546875" style="102" customWidth="1"/>
    <col min="28" max="28" width="8.85546875" style="120" customWidth="1"/>
    <col min="29" max="29" width="8.85546875" style="102" customWidth="1"/>
    <col min="30" max="30" width="8.85546875" style="120" customWidth="1"/>
    <col min="31" max="31" width="8.85546875" style="102" customWidth="1"/>
    <col min="32" max="32" width="41.28515625" style="100" customWidth="1"/>
    <col min="33" max="16384" width="8.85546875" style="59"/>
  </cols>
  <sheetData>
    <row r="1" spans="1:32" x14ac:dyDescent="0.2">
      <c r="A1" s="171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T1" s="173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spans="1:32" ht="47.25" customHeight="1" x14ac:dyDescent="0.25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58" t="s">
        <v>14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58" t="s">
        <v>14</v>
      </c>
    </row>
    <row r="3" spans="1:32" s="61" customFormat="1" ht="47.25" customHeight="1" x14ac:dyDescent="0.2">
      <c r="A3" s="161" t="s">
        <v>5</v>
      </c>
      <c r="B3" s="163" t="s">
        <v>23</v>
      </c>
      <c r="C3" s="163" t="s">
        <v>19</v>
      </c>
      <c r="D3" s="163" t="s">
        <v>49</v>
      </c>
      <c r="E3" s="163" t="s">
        <v>20</v>
      </c>
      <c r="F3" s="160" t="s">
        <v>15</v>
      </c>
      <c r="G3" s="160"/>
      <c r="H3" s="160" t="s">
        <v>0</v>
      </c>
      <c r="I3" s="160"/>
      <c r="J3" s="160" t="s">
        <v>1</v>
      </c>
      <c r="K3" s="160"/>
      <c r="L3" s="160" t="s">
        <v>2</v>
      </c>
      <c r="M3" s="160"/>
      <c r="N3" s="160" t="s">
        <v>3</v>
      </c>
      <c r="O3" s="160"/>
      <c r="P3" s="160" t="s">
        <v>4</v>
      </c>
      <c r="Q3" s="160"/>
      <c r="R3" s="160" t="s">
        <v>6</v>
      </c>
      <c r="S3" s="160"/>
      <c r="T3" s="160" t="s">
        <v>7</v>
      </c>
      <c r="U3" s="160"/>
      <c r="V3" s="160" t="s">
        <v>8</v>
      </c>
      <c r="W3" s="160"/>
      <c r="X3" s="160" t="s">
        <v>9</v>
      </c>
      <c r="Y3" s="160"/>
      <c r="Z3" s="160" t="s">
        <v>10</v>
      </c>
      <c r="AA3" s="160"/>
      <c r="AB3" s="160" t="s">
        <v>11</v>
      </c>
      <c r="AC3" s="160"/>
      <c r="AD3" s="160" t="s">
        <v>12</v>
      </c>
      <c r="AE3" s="160"/>
      <c r="AF3" s="161" t="s">
        <v>21</v>
      </c>
    </row>
    <row r="4" spans="1:32" s="61" customFormat="1" ht="47.25" customHeight="1" x14ac:dyDescent="0.2">
      <c r="A4" s="161"/>
      <c r="B4" s="164"/>
      <c r="C4" s="164"/>
      <c r="D4" s="164"/>
      <c r="E4" s="164"/>
      <c r="F4" s="60" t="s">
        <v>17</v>
      </c>
      <c r="G4" s="60" t="s">
        <v>16</v>
      </c>
      <c r="H4" s="114" t="s">
        <v>13</v>
      </c>
      <c r="I4" s="62" t="s">
        <v>18</v>
      </c>
      <c r="J4" s="114" t="s">
        <v>13</v>
      </c>
      <c r="K4" s="62" t="s">
        <v>18</v>
      </c>
      <c r="L4" s="114" t="s">
        <v>13</v>
      </c>
      <c r="M4" s="62" t="s">
        <v>18</v>
      </c>
      <c r="N4" s="114" t="s">
        <v>13</v>
      </c>
      <c r="O4" s="62" t="s">
        <v>18</v>
      </c>
      <c r="P4" s="114" t="s">
        <v>13</v>
      </c>
      <c r="Q4" s="62" t="s">
        <v>18</v>
      </c>
      <c r="R4" s="114" t="s">
        <v>13</v>
      </c>
      <c r="S4" s="62" t="s">
        <v>18</v>
      </c>
      <c r="T4" s="114" t="s">
        <v>13</v>
      </c>
      <c r="U4" s="62" t="s">
        <v>18</v>
      </c>
      <c r="V4" s="114" t="s">
        <v>13</v>
      </c>
      <c r="W4" s="62" t="s">
        <v>18</v>
      </c>
      <c r="X4" s="114" t="s">
        <v>13</v>
      </c>
      <c r="Y4" s="62" t="s">
        <v>18</v>
      </c>
      <c r="Z4" s="114" t="s">
        <v>13</v>
      </c>
      <c r="AA4" s="62" t="s">
        <v>18</v>
      </c>
      <c r="AB4" s="114" t="s">
        <v>13</v>
      </c>
      <c r="AC4" s="62" t="s">
        <v>18</v>
      </c>
      <c r="AD4" s="114" t="s">
        <v>13</v>
      </c>
      <c r="AE4" s="62" t="s">
        <v>18</v>
      </c>
      <c r="AF4" s="161"/>
    </row>
    <row r="5" spans="1:32" s="67" customFormat="1" ht="47.25" customHeight="1" x14ac:dyDescent="0.2">
      <c r="A5" s="68" t="s">
        <v>33</v>
      </c>
      <c r="B5" s="68"/>
      <c r="C5" s="69"/>
      <c r="D5" s="69"/>
      <c r="E5" s="69"/>
      <c r="F5" s="69"/>
      <c r="G5" s="69"/>
      <c r="H5" s="117"/>
      <c r="I5" s="69"/>
      <c r="J5" s="117"/>
      <c r="K5" s="69"/>
      <c r="L5" s="117"/>
      <c r="M5" s="69"/>
      <c r="N5" s="117"/>
      <c r="O5" s="69"/>
      <c r="P5" s="117"/>
      <c r="Q5" s="69"/>
      <c r="R5" s="117"/>
      <c r="S5" s="69"/>
      <c r="T5" s="117"/>
      <c r="U5" s="69"/>
      <c r="V5" s="117"/>
      <c r="W5" s="69"/>
      <c r="X5" s="117"/>
      <c r="Y5" s="69"/>
      <c r="Z5" s="117"/>
      <c r="AA5" s="69"/>
      <c r="AB5" s="117"/>
      <c r="AC5" s="69"/>
      <c r="AD5" s="117"/>
      <c r="AE5" s="69"/>
      <c r="AF5" s="69"/>
    </row>
    <row r="6" spans="1:32" s="74" customFormat="1" ht="47.25" customHeight="1" x14ac:dyDescent="0.2">
      <c r="A6" s="70" t="s">
        <v>34</v>
      </c>
      <c r="B6" s="71"/>
      <c r="C6" s="71"/>
      <c r="D6" s="71"/>
      <c r="E6" s="71"/>
      <c r="F6" s="71"/>
      <c r="G6" s="71"/>
      <c r="H6" s="118"/>
      <c r="I6" s="71"/>
      <c r="J6" s="118"/>
      <c r="K6" s="71"/>
      <c r="L6" s="118"/>
      <c r="M6" s="72"/>
      <c r="N6" s="118"/>
      <c r="O6" s="71"/>
      <c r="P6" s="118"/>
      <c r="Q6" s="71"/>
      <c r="R6" s="118"/>
      <c r="S6" s="71"/>
      <c r="T6" s="118"/>
      <c r="U6" s="71"/>
      <c r="V6" s="118"/>
      <c r="W6" s="71"/>
      <c r="X6" s="118"/>
      <c r="Y6" s="71"/>
      <c r="Z6" s="118"/>
      <c r="AA6" s="71"/>
      <c r="AB6" s="118"/>
      <c r="AC6" s="71"/>
      <c r="AD6" s="118"/>
      <c r="AE6" s="71"/>
      <c r="AF6" s="73"/>
    </row>
    <row r="7" spans="1:32" s="74" customFormat="1" ht="67.5" customHeight="1" x14ac:dyDescent="0.2">
      <c r="A7" s="75" t="s">
        <v>35</v>
      </c>
      <c r="B7" s="76"/>
      <c r="C7" s="77"/>
      <c r="D7" s="77"/>
      <c r="E7" s="78"/>
      <c r="F7" s="78"/>
      <c r="G7" s="78"/>
      <c r="H7" s="112"/>
      <c r="I7" s="78"/>
      <c r="J7" s="112"/>
      <c r="K7" s="78"/>
      <c r="L7" s="112"/>
      <c r="M7" s="79"/>
      <c r="N7" s="112"/>
      <c r="O7" s="78"/>
      <c r="P7" s="112"/>
      <c r="Q7" s="78"/>
      <c r="R7" s="112"/>
      <c r="S7" s="78"/>
      <c r="T7" s="112"/>
      <c r="U7" s="78"/>
      <c r="V7" s="112"/>
      <c r="W7" s="78"/>
      <c r="X7" s="112"/>
      <c r="Y7" s="78"/>
      <c r="Z7" s="112"/>
      <c r="AA7" s="78"/>
      <c r="AB7" s="112"/>
      <c r="AC7" s="78"/>
      <c r="AD7" s="112"/>
      <c r="AE7" s="78"/>
      <c r="AF7" s="80"/>
    </row>
    <row r="8" spans="1:32" s="74" customFormat="1" ht="20.25" customHeight="1" x14ac:dyDescent="0.2">
      <c r="A8" s="81" t="s">
        <v>22</v>
      </c>
      <c r="B8" s="82"/>
      <c r="C8" s="77"/>
      <c r="D8" s="77"/>
      <c r="E8" s="78"/>
      <c r="F8" s="78"/>
      <c r="G8" s="78"/>
      <c r="H8" s="112"/>
      <c r="I8" s="78"/>
      <c r="J8" s="112"/>
      <c r="K8" s="78"/>
      <c r="L8" s="112"/>
      <c r="M8" s="79"/>
      <c r="N8" s="112"/>
      <c r="O8" s="78"/>
      <c r="P8" s="112"/>
      <c r="Q8" s="78"/>
      <c r="R8" s="112"/>
      <c r="S8" s="78"/>
      <c r="T8" s="112"/>
      <c r="U8" s="78"/>
      <c r="V8" s="112"/>
      <c r="W8" s="78"/>
      <c r="X8" s="112"/>
      <c r="Y8" s="78"/>
      <c r="Z8" s="112"/>
      <c r="AA8" s="78"/>
      <c r="AB8" s="112"/>
      <c r="AC8" s="78"/>
      <c r="AD8" s="112"/>
      <c r="AE8" s="78"/>
      <c r="AF8" s="80"/>
    </row>
    <row r="9" spans="1:32" s="74" customFormat="1" ht="47.25" customHeight="1" x14ac:dyDescent="0.2">
      <c r="A9" s="83" t="s">
        <v>36</v>
      </c>
      <c r="B9" s="82"/>
      <c r="C9" s="77"/>
      <c r="D9" s="77"/>
      <c r="E9" s="78"/>
      <c r="F9" s="78"/>
      <c r="G9" s="78"/>
      <c r="H9" s="112"/>
      <c r="I9" s="78"/>
      <c r="J9" s="112"/>
      <c r="K9" s="78"/>
      <c r="L9" s="112"/>
      <c r="M9" s="79"/>
      <c r="N9" s="112"/>
      <c r="O9" s="78"/>
      <c r="P9" s="112"/>
      <c r="Q9" s="78"/>
      <c r="R9" s="112"/>
      <c r="S9" s="78"/>
      <c r="T9" s="112"/>
      <c r="U9" s="78"/>
      <c r="V9" s="112"/>
      <c r="W9" s="78"/>
      <c r="X9" s="112"/>
      <c r="Y9" s="78"/>
      <c r="Z9" s="112"/>
      <c r="AA9" s="78"/>
      <c r="AB9" s="112"/>
      <c r="AC9" s="78"/>
      <c r="AD9" s="112"/>
      <c r="AE9" s="78"/>
      <c r="AF9" s="80"/>
    </row>
    <row r="10" spans="1:32" s="88" customFormat="1" ht="29.25" customHeight="1" x14ac:dyDescent="0.2">
      <c r="A10" s="95" t="s">
        <v>30</v>
      </c>
      <c r="B10" s="126">
        <f>B11+B12+B13+B14</f>
        <v>3045.2000000000003</v>
      </c>
      <c r="C10" s="127">
        <f>C11+C12+C13+C14</f>
        <v>2128.7110000000002</v>
      </c>
      <c r="D10" s="127">
        <f>D11+D12+D13+D14</f>
        <v>1794.4099999999999</v>
      </c>
      <c r="E10" s="127">
        <f>E11+E12+E13+E14</f>
        <v>1794.4099999999999</v>
      </c>
      <c r="F10" s="127">
        <f>E10/B10*100</f>
        <v>58.92585051884933</v>
      </c>
      <c r="G10" s="128">
        <f>E10/C10*100</f>
        <v>84.295613636609176</v>
      </c>
      <c r="H10" s="129">
        <v>0</v>
      </c>
      <c r="I10" s="127">
        <v>0</v>
      </c>
      <c r="J10" s="129">
        <f>J11+J12</f>
        <v>287.00900000000001</v>
      </c>
      <c r="K10" s="127">
        <f t="shared" ref="K10:AE10" si="0">K11+K12</f>
        <v>267.62</v>
      </c>
      <c r="L10" s="129">
        <f t="shared" si="0"/>
        <v>1109.7</v>
      </c>
      <c r="M10" s="128">
        <f t="shared" si="0"/>
        <v>296.94</v>
      </c>
      <c r="N10" s="129">
        <f t="shared" si="0"/>
        <v>219.68</v>
      </c>
      <c r="O10" s="127">
        <f t="shared" si="0"/>
        <v>566.91</v>
      </c>
      <c r="P10" s="129">
        <f t="shared" si="0"/>
        <v>139.66999999999999</v>
      </c>
      <c r="Q10" s="127">
        <f t="shared" si="0"/>
        <v>190.91</v>
      </c>
      <c r="R10" s="129">
        <f t="shared" si="0"/>
        <v>31.65</v>
      </c>
      <c r="S10" s="127">
        <f t="shared" si="0"/>
        <v>465.13</v>
      </c>
      <c r="T10" s="129">
        <f t="shared" si="0"/>
        <v>341.00200000000001</v>
      </c>
      <c r="U10" s="127">
        <f t="shared" si="0"/>
        <v>6.9</v>
      </c>
      <c r="V10" s="129">
        <f t="shared" si="0"/>
        <v>27.798999999999999</v>
      </c>
      <c r="W10" s="127">
        <f t="shared" si="0"/>
        <v>0</v>
      </c>
      <c r="X10" s="129">
        <f t="shared" si="0"/>
        <v>146.386</v>
      </c>
      <c r="Y10" s="127">
        <f t="shared" si="0"/>
        <v>0</v>
      </c>
      <c r="Z10" s="129">
        <f t="shared" si="0"/>
        <v>446.11399999999998</v>
      </c>
      <c r="AA10" s="127">
        <f t="shared" si="0"/>
        <v>0</v>
      </c>
      <c r="AB10" s="129">
        <f t="shared" si="0"/>
        <v>124.09399999999999</v>
      </c>
      <c r="AC10" s="127">
        <f t="shared" si="0"/>
        <v>0</v>
      </c>
      <c r="AD10" s="129">
        <f t="shared" si="0"/>
        <v>172.096</v>
      </c>
      <c r="AE10" s="127">
        <f t="shared" si="0"/>
        <v>0</v>
      </c>
      <c r="AF10" s="168" t="s">
        <v>67</v>
      </c>
    </row>
    <row r="11" spans="1:32" s="74" customFormat="1" ht="26.25" customHeight="1" x14ac:dyDescent="0.2">
      <c r="A11" s="107" t="s">
        <v>24</v>
      </c>
      <c r="B11" s="110">
        <v>0</v>
      </c>
      <c r="C11" s="77">
        <v>0</v>
      </c>
      <c r="D11" s="77">
        <v>0</v>
      </c>
      <c r="E11" s="78">
        <f>K11+M11+O11+Q11+S11+U11+W11+Y11+AA11+AC11+AE11</f>
        <v>0</v>
      </c>
      <c r="F11" s="78">
        <v>0</v>
      </c>
      <c r="G11" s="79">
        <v>0</v>
      </c>
      <c r="H11" s="113">
        <v>0</v>
      </c>
      <c r="I11" s="78"/>
      <c r="J11" s="113">
        <v>0</v>
      </c>
      <c r="K11" s="77">
        <v>0</v>
      </c>
      <c r="L11" s="113">
        <v>0</v>
      </c>
      <c r="M11" s="90"/>
      <c r="N11" s="113">
        <v>0</v>
      </c>
      <c r="O11" s="77">
        <v>0</v>
      </c>
      <c r="P11" s="113">
        <v>0</v>
      </c>
      <c r="Q11" s="77">
        <v>0</v>
      </c>
      <c r="R11" s="113">
        <v>0</v>
      </c>
      <c r="S11" s="77">
        <v>0</v>
      </c>
      <c r="T11" s="113">
        <v>0</v>
      </c>
      <c r="U11" s="77">
        <v>0</v>
      </c>
      <c r="V11" s="113">
        <v>0</v>
      </c>
      <c r="W11" s="77"/>
      <c r="X11" s="113">
        <v>0</v>
      </c>
      <c r="Y11" s="77"/>
      <c r="Z11" s="113">
        <v>0</v>
      </c>
      <c r="AA11" s="77"/>
      <c r="AB11" s="113">
        <v>0</v>
      </c>
      <c r="AC11" s="77"/>
      <c r="AD11" s="113">
        <v>0</v>
      </c>
      <c r="AE11" s="78"/>
      <c r="AF11" s="169"/>
    </row>
    <row r="12" spans="1:32" s="74" customFormat="1" ht="35.25" customHeight="1" x14ac:dyDescent="0.2">
      <c r="A12" s="107" t="s">
        <v>25</v>
      </c>
      <c r="B12" s="108">
        <f>J12+L12+N12+P12+R12+T12+V12+X12+Z12+AB12+AD12+H12</f>
        <v>3045.2000000000003</v>
      </c>
      <c r="C12" s="77">
        <f>H12+J12+L12+N12+P12+R12+T12</f>
        <v>2128.7110000000002</v>
      </c>
      <c r="D12" s="77">
        <f>E12</f>
        <v>1794.4099999999999</v>
      </c>
      <c r="E12" s="77">
        <f>I12+K12+M12+O12+Q12+S12+U12</f>
        <v>1794.4099999999999</v>
      </c>
      <c r="F12" s="77">
        <f>E12/B12*100</f>
        <v>58.92585051884933</v>
      </c>
      <c r="G12" s="90">
        <f>E12/C12*100</f>
        <v>84.295613636609176</v>
      </c>
      <c r="H12" s="113">
        <v>0</v>
      </c>
      <c r="I12" s="78">
        <v>0</v>
      </c>
      <c r="J12" s="113">
        <v>287.00900000000001</v>
      </c>
      <c r="K12" s="77">
        <v>267.62</v>
      </c>
      <c r="L12" s="113">
        <v>1109.7</v>
      </c>
      <c r="M12" s="90">
        <v>296.94</v>
      </c>
      <c r="N12" s="113">
        <v>219.68</v>
      </c>
      <c r="O12" s="77">
        <v>566.91</v>
      </c>
      <c r="P12" s="113">
        <v>139.66999999999999</v>
      </c>
      <c r="Q12" s="77">
        <v>190.91</v>
      </c>
      <c r="R12" s="113">
        <v>31.65</v>
      </c>
      <c r="S12" s="77">
        <v>465.13</v>
      </c>
      <c r="T12" s="113">
        <v>341.00200000000001</v>
      </c>
      <c r="U12" s="77">
        <v>6.9</v>
      </c>
      <c r="V12" s="113">
        <v>27.798999999999999</v>
      </c>
      <c r="W12" s="77"/>
      <c r="X12" s="113">
        <v>146.386</v>
      </c>
      <c r="Y12" s="77"/>
      <c r="Z12" s="113">
        <v>446.11399999999998</v>
      </c>
      <c r="AA12" s="77"/>
      <c r="AB12" s="113">
        <v>124.09399999999999</v>
      </c>
      <c r="AC12" s="77"/>
      <c r="AD12" s="113">
        <v>172.096</v>
      </c>
      <c r="AE12" s="78"/>
      <c r="AF12" s="170"/>
    </row>
    <row r="13" spans="1:32" s="74" customFormat="1" ht="24" customHeight="1" x14ac:dyDescent="0.2">
      <c r="A13" s="107" t="s">
        <v>26</v>
      </c>
      <c r="B13" s="82"/>
      <c r="C13" s="77"/>
      <c r="D13" s="77"/>
      <c r="E13" s="78"/>
      <c r="F13" s="78"/>
      <c r="G13" s="78"/>
      <c r="H13" s="112"/>
      <c r="I13" s="78"/>
      <c r="J13" s="113"/>
      <c r="K13" s="77"/>
      <c r="L13" s="113"/>
      <c r="M13" s="90"/>
      <c r="N13" s="113"/>
      <c r="O13" s="77"/>
      <c r="P13" s="113"/>
      <c r="Q13" s="77"/>
      <c r="R13" s="113"/>
      <c r="S13" s="77"/>
      <c r="T13" s="113"/>
      <c r="U13" s="77"/>
      <c r="V13" s="113"/>
      <c r="W13" s="77"/>
      <c r="X13" s="113"/>
      <c r="Y13" s="77"/>
      <c r="Z13" s="113"/>
      <c r="AA13" s="77"/>
      <c r="AB13" s="113"/>
      <c r="AC13" s="77"/>
      <c r="AD13" s="113"/>
      <c r="AE13" s="78"/>
      <c r="AF13" s="80"/>
    </row>
    <row r="14" spans="1:32" s="74" customFormat="1" ht="23.25" customHeight="1" x14ac:dyDescent="0.2">
      <c r="A14" s="107" t="s">
        <v>27</v>
      </c>
      <c r="B14" s="82"/>
      <c r="C14" s="77"/>
      <c r="D14" s="77"/>
      <c r="E14" s="78"/>
      <c r="F14" s="78"/>
      <c r="G14" s="78"/>
      <c r="H14" s="112"/>
      <c r="I14" s="78"/>
      <c r="J14" s="112"/>
      <c r="K14" s="78"/>
      <c r="L14" s="112"/>
      <c r="M14" s="79"/>
      <c r="N14" s="112"/>
      <c r="O14" s="78"/>
      <c r="P14" s="112"/>
      <c r="Q14" s="78"/>
      <c r="R14" s="112"/>
      <c r="S14" s="78"/>
      <c r="T14" s="112"/>
      <c r="U14" s="78"/>
      <c r="V14" s="112"/>
      <c r="W14" s="78"/>
      <c r="X14" s="112"/>
      <c r="Y14" s="78"/>
      <c r="Z14" s="112"/>
      <c r="AA14" s="78"/>
      <c r="AB14" s="112"/>
      <c r="AC14" s="78"/>
      <c r="AD14" s="112"/>
      <c r="AE14" s="78"/>
      <c r="AF14" s="80"/>
    </row>
    <row r="15" spans="1:32" s="74" customFormat="1" ht="47.25" customHeight="1" x14ac:dyDescent="0.2">
      <c r="A15" s="91" t="s">
        <v>48</v>
      </c>
      <c r="B15" s="92"/>
      <c r="C15" s="77"/>
      <c r="D15" s="77"/>
      <c r="E15" s="78"/>
      <c r="F15" s="78"/>
      <c r="G15" s="78"/>
      <c r="H15" s="112"/>
      <c r="I15" s="78"/>
      <c r="J15" s="112"/>
      <c r="K15" s="78"/>
      <c r="L15" s="112"/>
      <c r="M15" s="79"/>
      <c r="N15" s="112"/>
      <c r="O15" s="78"/>
      <c r="P15" s="112"/>
      <c r="Q15" s="78"/>
      <c r="R15" s="112"/>
      <c r="S15" s="78"/>
      <c r="T15" s="112"/>
      <c r="U15" s="78"/>
      <c r="V15" s="112"/>
      <c r="W15" s="78"/>
      <c r="X15" s="112"/>
      <c r="Y15" s="78"/>
      <c r="Z15" s="112"/>
      <c r="AA15" s="78"/>
      <c r="AB15" s="112"/>
      <c r="AC15" s="78"/>
      <c r="AD15" s="112"/>
      <c r="AE15" s="78"/>
      <c r="AF15" s="168" t="s">
        <v>58</v>
      </c>
    </row>
    <row r="16" spans="1:32" s="74" customFormat="1" ht="27" customHeight="1" x14ac:dyDescent="0.2">
      <c r="A16" s="105" t="s">
        <v>30</v>
      </c>
      <c r="B16" s="126">
        <f>B17+B18+B19+B20</f>
        <v>180931.12399999998</v>
      </c>
      <c r="C16" s="127">
        <f>C17+C18+C19+C20</f>
        <v>105741.064</v>
      </c>
      <c r="D16" s="127">
        <f>D17+D18+D19+D20</f>
        <v>105285.12</v>
      </c>
      <c r="E16" s="127">
        <f>E17+E18+E19+E20</f>
        <v>105285.12</v>
      </c>
      <c r="F16" s="78">
        <f>E16/B16*100</f>
        <v>58.190717922030935</v>
      </c>
      <c r="G16" s="79">
        <f>E16/C16*100</f>
        <v>99.568810845330631</v>
      </c>
      <c r="H16" s="112">
        <f>H18</f>
        <v>7282.5879999999997</v>
      </c>
      <c r="I16" s="78">
        <v>5385.6</v>
      </c>
      <c r="J16" s="112">
        <f>J17+J18</f>
        <v>15698.08</v>
      </c>
      <c r="K16" s="78">
        <f>K17+K18</f>
        <v>15698.81</v>
      </c>
      <c r="L16" s="112">
        <v>14327.93</v>
      </c>
      <c r="M16" s="79">
        <f t="shared" ref="M16:AE16" si="1">M17+M18</f>
        <v>13021.45</v>
      </c>
      <c r="N16" s="112">
        <f t="shared" si="1"/>
        <v>14218.093999999999</v>
      </c>
      <c r="O16" s="78">
        <f t="shared" si="1"/>
        <v>15823.16</v>
      </c>
      <c r="P16" s="112">
        <f t="shared" si="1"/>
        <v>21671.88</v>
      </c>
      <c r="Q16" s="78">
        <f t="shared" si="1"/>
        <v>17218.310000000001</v>
      </c>
      <c r="R16" s="112">
        <f t="shared" si="1"/>
        <v>17336.412</v>
      </c>
      <c r="S16" s="78">
        <f t="shared" si="1"/>
        <v>21210.59</v>
      </c>
      <c r="T16" s="112">
        <f t="shared" si="1"/>
        <v>15206.08</v>
      </c>
      <c r="U16" s="78">
        <f t="shared" si="1"/>
        <v>16927.2</v>
      </c>
      <c r="V16" s="112">
        <v>10326.280000000001</v>
      </c>
      <c r="W16" s="78">
        <f t="shared" si="1"/>
        <v>0</v>
      </c>
      <c r="X16" s="112">
        <v>12468.99</v>
      </c>
      <c r="Y16" s="78">
        <f t="shared" si="1"/>
        <v>0</v>
      </c>
      <c r="Z16" s="112">
        <v>14524.26</v>
      </c>
      <c r="AA16" s="78">
        <f>AA17+AA18</f>
        <v>0</v>
      </c>
      <c r="AB16" s="112">
        <f t="shared" si="1"/>
        <v>12899.27</v>
      </c>
      <c r="AC16" s="78">
        <f t="shared" si="1"/>
        <v>0</v>
      </c>
      <c r="AD16" s="112">
        <f t="shared" si="1"/>
        <v>24971.26</v>
      </c>
      <c r="AE16" s="78">
        <f t="shared" si="1"/>
        <v>0</v>
      </c>
      <c r="AF16" s="169"/>
    </row>
    <row r="17" spans="1:32" s="74" customFormat="1" ht="25.5" customHeight="1" x14ac:dyDescent="0.2">
      <c r="A17" s="81" t="s">
        <v>24</v>
      </c>
      <c r="B17" s="110">
        <v>0</v>
      </c>
      <c r="C17" s="77">
        <v>0</v>
      </c>
      <c r="D17" s="77">
        <v>0</v>
      </c>
      <c r="E17" s="78">
        <f>K17+M17+O17+Q17+S17+U17+W17+Y17+AA17+AC17+AE17</f>
        <v>0</v>
      </c>
      <c r="F17" s="77">
        <v>0</v>
      </c>
      <c r="G17" s="90">
        <v>0</v>
      </c>
      <c r="H17" s="113">
        <v>0</v>
      </c>
      <c r="I17" s="77">
        <v>0</v>
      </c>
      <c r="J17" s="113">
        <v>0</v>
      </c>
      <c r="K17" s="77">
        <v>0</v>
      </c>
      <c r="L17" s="113">
        <v>0</v>
      </c>
      <c r="M17" s="90">
        <v>0</v>
      </c>
      <c r="N17" s="113">
        <v>0</v>
      </c>
      <c r="O17" s="77">
        <v>0</v>
      </c>
      <c r="P17" s="113">
        <v>0</v>
      </c>
      <c r="Q17" s="77"/>
      <c r="R17" s="113">
        <v>0</v>
      </c>
      <c r="S17" s="77"/>
      <c r="T17" s="113">
        <v>0</v>
      </c>
      <c r="U17" s="77">
        <v>0</v>
      </c>
      <c r="V17" s="113">
        <v>0</v>
      </c>
      <c r="W17" s="77"/>
      <c r="X17" s="113">
        <v>0</v>
      </c>
      <c r="Y17" s="77"/>
      <c r="Z17" s="113">
        <v>0</v>
      </c>
      <c r="AA17" s="77"/>
      <c r="AB17" s="113">
        <v>0</v>
      </c>
      <c r="AC17" s="77"/>
      <c r="AD17" s="113">
        <v>0</v>
      </c>
      <c r="AE17" s="78"/>
      <c r="AF17" s="169"/>
    </row>
    <row r="18" spans="1:32" s="74" customFormat="1" ht="24" customHeight="1" x14ac:dyDescent="0.2">
      <c r="A18" s="107" t="s">
        <v>25</v>
      </c>
      <c r="B18" s="108">
        <f>J18+L18+N18+P18+R18+T18+V18+X18+Z18+AB18+AD18+H18</f>
        <v>180931.12399999998</v>
      </c>
      <c r="C18" s="77">
        <f>H18+J18+L18+N18+P18+R18+T18</f>
        <v>105741.064</v>
      </c>
      <c r="D18" s="77">
        <f>E18</f>
        <v>105285.12</v>
      </c>
      <c r="E18" s="77">
        <f>I18+K18+M18+O18+Q18+S18+U18</f>
        <v>105285.12</v>
      </c>
      <c r="F18" s="77">
        <f>E18/B18*100</f>
        <v>58.190717922030935</v>
      </c>
      <c r="G18" s="90">
        <f>E18/C18*100</f>
        <v>99.568810845330631</v>
      </c>
      <c r="H18" s="113">
        <v>7282.5879999999997</v>
      </c>
      <c r="I18" s="77">
        <v>5385.6</v>
      </c>
      <c r="J18" s="113">
        <v>15698.08</v>
      </c>
      <c r="K18" s="77">
        <v>15698.81</v>
      </c>
      <c r="L18" s="113">
        <v>14327.93</v>
      </c>
      <c r="M18" s="90">
        <v>13021.45</v>
      </c>
      <c r="N18" s="113">
        <v>14218.093999999999</v>
      </c>
      <c r="O18" s="77">
        <v>15823.16</v>
      </c>
      <c r="P18" s="113">
        <v>21671.88</v>
      </c>
      <c r="Q18" s="77">
        <v>17218.310000000001</v>
      </c>
      <c r="R18" s="113">
        <v>17336.412</v>
      </c>
      <c r="S18" s="77">
        <v>21210.59</v>
      </c>
      <c r="T18" s="113">
        <v>15206.08</v>
      </c>
      <c r="U18" s="77">
        <v>16927.2</v>
      </c>
      <c r="V18" s="113">
        <v>10326.280000000001</v>
      </c>
      <c r="W18" s="77"/>
      <c r="X18" s="113">
        <v>12468.99</v>
      </c>
      <c r="Y18" s="77"/>
      <c r="Z18" s="113">
        <v>14524.26</v>
      </c>
      <c r="AA18" s="77"/>
      <c r="AB18" s="113">
        <v>12899.27</v>
      </c>
      <c r="AC18" s="77"/>
      <c r="AD18" s="113">
        <v>24971.26</v>
      </c>
      <c r="AE18" s="78"/>
      <c r="AF18" s="170"/>
    </row>
    <row r="19" spans="1:32" s="74" customFormat="1" ht="24" customHeight="1" x14ac:dyDescent="0.2">
      <c r="A19" s="107" t="s">
        <v>26</v>
      </c>
      <c r="B19" s="82"/>
      <c r="C19" s="77"/>
      <c r="D19" s="77"/>
      <c r="E19" s="78"/>
      <c r="F19" s="78"/>
      <c r="G19" s="78"/>
      <c r="H19" s="112"/>
      <c r="I19" s="78"/>
      <c r="J19" s="112"/>
      <c r="K19" s="78"/>
      <c r="L19" s="112"/>
      <c r="M19" s="79"/>
      <c r="N19" s="112"/>
      <c r="O19" s="78"/>
      <c r="P19" s="112"/>
      <c r="Q19" s="78"/>
      <c r="R19" s="112"/>
      <c r="S19" s="78"/>
      <c r="T19" s="112"/>
      <c r="U19" s="78"/>
      <c r="V19" s="112"/>
      <c r="W19" s="78"/>
      <c r="X19" s="112"/>
      <c r="Y19" s="78"/>
      <c r="Z19" s="112"/>
      <c r="AA19" s="78"/>
      <c r="AB19" s="112"/>
      <c r="AC19" s="78"/>
      <c r="AD19" s="112"/>
      <c r="AE19" s="78"/>
      <c r="AF19" s="80"/>
    </row>
    <row r="20" spans="1:32" s="74" customFormat="1" ht="26.25" customHeight="1" x14ac:dyDescent="0.2">
      <c r="A20" s="107" t="s">
        <v>27</v>
      </c>
      <c r="B20" s="82"/>
      <c r="C20" s="77"/>
      <c r="D20" s="77"/>
      <c r="E20" s="78"/>
      <c r="F20" s="78"/>
      <c r="G20" s="78"/>
      <c r="H20" s="112"/>
      <c r="I20" s="78"/>
      <c r="J20" s="112"/>
      <c r="K20" s="78"/>
      <c r="L20" s="112"/>
      <c r="M20" s="79"/>
      <c r="N20" s="112"/>
      <c r="O20" s="78"/>
      <c r="P20" s="112"/>
      <c r="Q20" s="78"/>
      <c r="R20" s="112"/>
      <c r="S20" s="78"/>
      <c r="T20" s="112"/>
      <c r="U20" s="78"/>
      <c r="V20" s="112"/>
      <c r="W20" s="78"/>
      <c r="X20" s="112"/>
      <c r="Y20" s="78"/>
      <c r="Z20" s="112"/>
      <c r="AA20" s="78"/>
      <c r="AB20" s="112"/>
      <c r="AC20" s="78"/>
      <c r="AD20" s="112"/>
      <c r="AE20" s="78"/>
      <c r="AF20" s="80"/>
    </row>
    <row r="21" spans="1:32" s="74" customFormat="1" ht="157.5" customHeight="1" x14ac:dyDescent="0.2">
      <c r="A21" s="95" t="s">
        <v>37</v>
      </c>
      <c r="B21" s="76"/>
      <c r="C21" s="78"/>
      <c r="D21" s="78"/>
      <c r="E21" s="78"/>
      <c r="F21" s="78"/>
      <c r="G21" s="78"/>
      <c r="H21" s="112"/>
      <c r="I21" s="78"/>
      <c r="J21" s="112"/>
      <c r="K21" s="78"/>
      <c r="L21" s="112"/>
      <c r="M21" s="79"/>
      <c r="N21" s="112"/>
      <c r="O21" s="78"/>
      <c r="P21" s="112"/>
      <c r="Q21" s="78"/>
      <c r="R21" s="112"/>
      <c r="S21" s="78"/>
      <c r="T21" s="112"/>
      <c r="U21" s="78"/>
      <c r="V21" s="112"/>
      <c r="W21" s="78"/>
      <c r="X21" s="112"/>
      <c r="Y21" s="78"/>
      <c r="Z21" s="112"/>
      <c r="AA21" s="78"/>
      <c r="AB21" s="112"/>
      <c r="AC21" s="78"/>
      <c r="AD21" s="112"/>
      <c r="AE21" s="78"/>
      <c r="AF21" s="80"/>
    </row>
    <row r="22" spans="1:32" s="74" customFormat="1" ht="16.5" customHeight="1" x14ac:dyDescent="0.2">
      <c r="A22" s="81" t="s">
        <v>22</v>
      </c>
      <c r="B22" s="82"/>
      <c r="C22" s="77"/>
      <c r="D22" s="77"/>
      <c r="E22" s="78"/>
      <c r="F22" s="78"/>
      <c r="G22" s="78"/>
      <c r="H22" s="112"/>
      <c r="I22" s="78"/>
      <c r="J22" s="112"/>
      <c r="K22" s="78"/>
      <c r="L22" s="112"/>
      <c r="M22" s="79"/>
      <c r="N22" s="112"/>
      <c r="O22" s="78"/>
      <c r="P22" s="112"/>
      <c r="Q22" s="78"/>
      <c r="R22" s="112"/>
      <c r="S22" s="78"/>
      <c r="T22" s="112"/>
      <c r="U22" s="78"/>
      <c r="V22" s="112"/>
      <c r="W22" s="78"/>
      <c r="X22" s="112"/>
      <c r="Y22" s="78"/>
      <c r="Z22" s="112"/>
      <c r="AA22" s="78"/>
      <c r="AB22" s="112"/>
      <c r="AC22" s="78"/>
      <c r="AD22" s="112"/>
      <c r="AE22" s="78"/>
      <c r="AF22" s="80"/>
    </row>
    <row r="23" spans="1:32" s="74" customFormat="1" ht="72" customHeight="1" x14ac:dyDescent="0.2">
      <c r="A23" s="83" t="s">
        <v>38</v>
      </c>
      <c r="B23" s="82"/>
      <c r="C23" s="78"/>
      <c r="D23" s="78"/>
      <c r="E23" s="78"/>
      <c r="F23" s="78"/>
      <c r="G23" s="78"/>
      <c r="H23" s="112"/>
      <c r="I23" s="78"/>
      <c r="J23" s="112"/>
      <c r="K23" s="78"/>
      <c r="L23" s="112"/>
      <c r="M23" s="79"/>
      <c r="N23" s="112"/>
      <c r="O23" s="78"/>
      <c r="P23" s="112"/>
      <c r="Q23" s="78"/>
      <c r="R23" s="112"/>
      <c r="S23" s="78"/>
      <c r="T23" s="112"/>
      <c r="U23" s="78"/>
      <c r="V23" s="112"/>
      <c r="W23" s="78"/>
      <c r="X23" s="112"/>
      <c r="Y23" s="78"/>
      <c r="Z23" s="112"/>
      <c r="AA23" s="78"/>
      <c r="AB23" s="112"/>
      <c r="AC23" s="78"/>
      <c r="AD23" s="112"/>
      <c r="AE23" s="78"/>
      <c r="AF23" s="168" t="s">
        <v>68</v>
      </c>
    </row>
    <row r="24" spans="1:32" s="96" customFormat="1" ht="24" customHeight="1" x14ac:dyDescent="0.2">
      <c r="A24" s="93" t="s">
        <v>30</v>
      </c>
      <c r="B24" s="126">
        <f>B25+B26+B27+B28</f>
        <v>3669.19</v>
      </c>
      <c r="C24" s="127">
        <f>C25+C26+C27+C28</f>
        <v>3546.2900000000004</v>
      </c>
      <c r="D24" s="127">
        <f>D25+D26+D27+D28</f>
        <v>3201.19</v>
      </c>
      <c r="E24" s="127">
        <f>E25+E26+E27+E28</f>
        <v>3201.19</v>
      </c>
      <c r="F24" s="78">
        <f>E24/B24*100</f>
        <v>87.245141298215685</v>
      </c>
      <c r="G24" s="79">
        <f>E24/C24*100</f>
        <v>90.268703349133872</v>
      </c>
      <c r="H24" s="112">
        <v>1706.13</v>
      </c>
      <c r="I24" s="78">
        <f t="shared" ref="I24:AE24" si="2">I25+I26</f>
        <v>179</v>
      </c>
      <c r="J24" s="112">
        <v>533.79999999999995</v>
      </c>
      <c r="K24" s="78">
        <f t="shared" si="2"/>
        <v>1050.94</v>
      </c>
      <c r="L24" s="112">
        <v>509</v>
      </c>
      <c r="M24" s="79">
        <f t="shared" si="2"/>
        <v>649.01</v>
      </c>
      <c r="N24" s="112">
        <v>713.96</v>
      </c>
      <c r="O24" s="78">
        <f t="shared" si="2"/>
        <v>628.53</v>
      </c>
      <c r="P24" s="112">
        <v>54.4</v>
      </c>
      <c r="Q24" s="78">
        <f t="shared" si="2"/>
        <v>688.41</v>
      </c>
      <c r="R24" s="112">
        <v>0</v>
      </c>
      <c r="S24" s="78">
        <f t="shared" si="2"/>
        <v>0</v>
      </c>
      <c r="T24" s="112">
        <v>29</v>
      </c>
      <c r="U24" s="78">
        <f t="shared" si="2"/>
        <v>5.3</v>
      </c>
      <c r="V24" s="112">
        <v>0</v>
      </c>
      <c r="W24" s="78">
        <f t="shared" si="2"/>
        <v>0</v>
      </c>
      <c r="X24" s="112">
        <v>76</v>
      </c>
      <c r="Y24" s="78">
        <f t="shared" si="2"/>
        <v>0</v>
      </c>
      <c r="Z24" s="112">
        <f t="shared" si="2"/>
        <v>23.6</v>
      </c>
      <c r="AA24" s="78">
        <f t="shared" si="2"/>
        <v>0</v>
      </c>
      <c r="AB24" s="112">
        <f t="shared" si="2"/>
        <v>23.26</v>
      </c>
      <c r="AC24" s="78">
        <f t="shared" si="2"/>
        <v>0</v>
      </c>
      <c r="AD24" s="112">
        <v>0.04</v>
      </c>
      <c r="AE24" s="78">
        <f t="shared" si="2"/>
        <v>0</v>
      </c>
      <c r="AF24" s="169"/>
    </row>
    <row r="25" spans="1:32" s="74" customFormat="1" ht="18.75" customHeight="1" x14ac:dyDescent="0.2">
      <c r="A25" s="81" t="s">
        <v>24</v>
      </c>
      <c r="B25" s="110">
        <v>0</v>
      </c>
      <c r="C25" s="77">
        <v>0</v>
      </c>
      <c r="D25" s="77">
        <v>0</v>
      </c>
      <c r="E25" s="78">
        <f>K25+M25+O25+Q25+S25+U25+W25+Y25+AA25+AC25+AE25</f>
        <v>0</v>
      </c>
      <c r="F25" s="77">
        <v>0</v>
      </c>
      <c r="G25" s="90">
        <v>0</v>
      </c>
      <c r="H25" s="113">
        <v>0</v>
      </c>
      <c r="I25" s="77">
        <v>0</v>
      </c>
      <c r="J25" s="113">
        <v>0</v>
      </c>
      <c r="K25" s="77">
        <v>0</v>
      </c>
      <c r="L25" s="113">
        <v>0</v>
      </c>
      <c r="M25" s="90">
        <v>0</v>
      </c>
      <c r="N25" s="113">
        <v>0</v>
      </c>
      <c r="O25" s="77">
        <v>0</v>
      </c>
      <c r="P25" s="112"/>
      <c r="Q25" s="78"/>
      <c r="R25" s="112"/>
      <c r="S25" s="78"/>
      <c r="T25" s="112"/>
      <c r="U25" s="78">
        <v>0</v>
      </c>
      <c r="V25" s="112"/>
      <c r="W25" s="78"/>
      <c r="X25" s="112"/>
      <c r="Y25" s="78"/>
      <c r="Z25" s="112"/>
      <c r="AA25" s="78"/>
      <c r="AB25" s="112"/>
      <c r="AC25" s="78"/>
      <c r="AD25" s="112"/>
      <c r="AE25" s="78"/>
      <c r="AF25" s="169"/>
    </row>
    <row r="26" spans="1:32" s="74" customFormat="1" ht="19.5" customHeight="1" x14ac:dyDescent="0.2">
      <c r="A26" s="107" t="s">
        <v>25</v>
      </c>
      <c r="B26" s="108">
        <f>J26+L26+N26+P26+R26+T26+V26+X26+Z26+AB26+AD26+H26</f>
        <v>3669.19</v>
      </c>
      <c r="C26" s="77">
        <f>H26+J26+L26+N26+P26+R26+T26</f>
        <v>3546.2900000000004</v>
      </c>
      <c r="D26" s="77">
        <f>E26</f>
        <v>3201.19</v>
      </c>
      <c r="E26" s="77">
        <f>I26+K26+M26+O26+Q26+S26+U26</f>
        <v>3201.19</v>
      </c>
      <c r="F26" s="77">
        <f>E26/B26*100</f>
        <v>87.245141298215685</v>
      </c>
      <c r="G26" s="97">
        <f>E26/C26*100</f>
        <v>90.268703349133872</v>
      </c>
      <c r="H26" s="113">
        <v>1706.13</v>
      </c>
      <c r="I26" s="77">
        <v>179</v>
      </c>
      <c r="J26" s="113">
        <v>533.79999999999995</v>
      </c>
      <c r="K26" s="77">
        <v>1050.94</v>
      </c>
      <c r="L26" s="113">
        <v>509</v>
      </c>
      <c r="M26" s="90">
        <v>649.01</v>
      </c>
      <c r="N26" s="113">
        <v>713.96</v>
      </c>
      <c r="O26" s="77">
        <v>628.53</v>
      </c>
      <c r="P26" s="113">
        <v>54.4</v>
      </c>
      <c r="Q26" s="77">
        <v>688.41</v>
      </c>
      <c r="R26" s="113">
        <v>0</v>
      </c>
      <c r="S26" s="77">
        <v>0</v>
      </c>
      <c r="T26" s="113">
        <v>29</v>
      </c>
      <c r="U26" s="77">
        <v>5.3</v>
      </c>
      <c r="V26" s="113">
        <v>0</v>
      </c>
      <c r="W26" s="77"/>
      <c r="X26" s="113">
        <v>76</v>
      </c>
      <c r="Y26" s="77"/>
      <c r="Z26" s="113">
        <v>23.6</v>
      </c>
      <c r="AA26" s="77"/>
      <c r="AB26" s="113">
        <v>23.26</v>
      </c>
      <c r="AC26" s="77"/>
      <c r="AD26" s="113">
        <v>0.04</v>
      </c>
      <c r="AE26" s="78"/>
      <c r="AF26" s="170"/>
    </row>
    <row r="27" spans="1:32" s="74" customFormat="1" ht="18.75" customHeight="1" x14ac:dyDescent="0.2">
      <c r="A27" s="81" t="s">
        <v>26</v>
      </c>
      <c r="B27" s="82"/>
      <c r="C27" s="77"/>
      <c r="D27" s="77"/>
      <c r="E27" s="78"/>
      <c r="F27" s="78"/>
      <c r="G27" s="78"/>
      <c r="H27" s="112"/>
      <c r="I27" s="78"/>
      <c r="J27" s="112"/>
      <c r="K27" s="78"/>
      <c r="L27" s="112"/>
      <c r="M27" s="79"/>
      <c r="N27" s="112"/>
      <c r="O27" s="78"/>
      <c r="P27" s="112"/>
      <c r="Q27" s="78"/>
      <c r="R27" s="112"/>
      <c r="S27" s="78"/>
      <c r="T27" s="112"/>
      <c r="U27" s="78"/>
      <c r="V27" s="112"/>
      <c r="W27" s="78"/>
      <c r="X27" s="112"/>
      <c r="Y27" s="78"/>
      <c r="Z27" s="112"/>
      <c r="AA27" s="78"/>
      <c r="AB27" s="112"/>
      <c r="AC27" s="78"/>
      <c r="AD27" s="112"/>
      <c r="AE27" s="78"/>
      <c r="AF27" s="80"/>
    </row>
    <row r="28" spans="1:32" s="74" customFormat="1" ht="23.25" customHeight="1" x14ac:dyDescent="0.2">
      <c r="A28" s="81" t="s">
        <v>27</v>
      </c>
      <c r="B28" s="82"/>
      <c r="C28" s="77"/>
      <c r="D28" s="77"/>
      <c r="E28" s="78"/>
      <c r="F28" s="78"/>
      <c r="G28" s="78"/>
      <c r="H28" s="112"/>
      <c r="I28" s="78"/>
      <c r="J28" s="112"/>
      <c r="K28" s="78"/>
      <c r="L28" s="112"/>
      <c r="M28" s="79"/>
      <c r="N28" s="112"/>
      <c r="O28" s="78"/>
      <c r="P28" s="112"/>
      <c r="Q28" s="78"/>
      <c r="R28" s="112"/>
      <c r="S28" s="78"/>
      <c r="T28" s="112"/>
      <c r="U28" s="78"/>
      <c r="V28" s="112"/>
      <c r="W28" s="78"/>
      <c r="X28" s="112"/>
      <c r="Y28" s="78"/>
      <c r="Z28" s="112"/>
      <c r="AA28" s="78"/>
      <c r="AB28" s="112"/>
      <c r="AC28" s="78"/>
      <c r="AD28" s="112"/>
      <c r="AE28" s="78"/>
      <c r="AF28" s="80"/>
    </row>
    <row r="29" spans="1:32" s="74" customFormat="1" ht="49.5" customHeight="1" x14ac:dyDescent="0.2">
      <c r="A29" s="70" t="s">
        <v>39</v>
      </c>
      <c r="B29" s="71"/>
      <c r="C29" s="71"/>
      <c r="D29" s="71"/>
      <c r="E29" s="78"/>
      <c r="F29" s="71"/>
      <c r="G29" s="71"/>
      <c r="H29" s="112"/>
      <c r="I29" s="71"/>
      <c r="J29" s="118"/>
      <c r="K29" s="71"/>
      <c r="L29" s="118"/>
      <c r="M29" s="72"/>
      <c r="N29" s="118"/>
      <c r="O29" s="71"/>
      <c r="P29" s="118"/>
      <c r="Q29" s="71"/>
      <c r="R29" s="118"/>
      <c r="S29" s="71"/>
      <c r="T29" s="118"/>
      <c r="U29" s="71"/>
      <c r="V29" s="118"/>
      <c r="W29" s="71"/>
      <c r="X29" s="118"/>
      <c r="Y29" s="71"/>
      <c r="Z29" s="118"/>
      <c r="AA29" s="71"/>
      <c r="AB29" s="118"/>
      <c r="AC29" s="71"/>
      <c r="AD29" s="118"/>
      <c r="AE29" s="71"/>
      <c r="AF29" s="73"/>
    </row>
    <row r="30" spans="1:32" s="74" customFormat="1" ht="103.5" customHeight="1" x14ac:dyDescent="0.2">
      <c r="A30" s="75" t="s">
        <v>40</v>
      </c>
      <c r="B30" s="76"/>
      <c r="C30" s="77"/>
      <c r="D30" s="77"/>
      <c r="E30" s="78"/>
      <c r="F30" s="78"/>
      <c r="G30" s="79"/>
      <c r="H30" s="112"/>
      <c r="I30" s="78"/>
      <c r="J30" s="112"/>
      <c r="K30" s="78"/>
      <c r="L30" s="112"/>
      <c r="M30" s="79"/>
      <c r="N30" s="112"/>
      <c r="O30" s="78"/>
      <c r="P30" s="112"/>
      <c r="Q30" s="78"/>
      <c r="R30" s="112"/>
      <c r="S30" s="78"/>
      <c r="T30" s="112"/>
      <c r="U30" s="78"/>
      <c r="V30" s="112"/>
      <c r="W30" s="78"/>
      <c r="X30" s="112"/>
      <c r="Y30" s="78"/>
      <c r="Z30" s="112"/>
      <c r="AA30" s="78"/>
      <c r="AB30" s="112"/>
      <c r="AC30" s="78"/>
      <c r="AD30" s="112"/>
      <c r="AE30" s="78"/>
      <c r="AF30" s="80"/>
    </row>
    <row r="31" spans="1:32" s="74" customFormat="1" ht="60" customHeight="1" x14ac:dyDescent="0.2">
      <c r="A31" s="83" t="s">
        <v>41</v>
      </c>
      <c r="B31" s="82"/>
      <c r="C31" s="78"/>
      <c r="D31" s="78"/>
      <c r="E31" s="78"/>
      <c r="F31" s="78"/>
      <c r="G31" s="79"/>
      <c r="H31" s="112"/>
      <c r="I31" s="78"/>
      <c r="J31" s="112"/>
      <c r="K31" s="78"/>
      <c r="L31" s="112"/>
      <c r="M31" s="79"/>
      <c r="N31" s="112"/>
      <c r="O31" s="78"/>
      <c r="P31" s="112"/>
      <c r="Q31" s="78"/>
      <c r="R31" s="112"/>
      <c r="S31" s="78"/>
      <c r="T31" s="112"/>
      <c r="U31" s="78"/>
      <c r="V31" s="112"/>
      <c r="W31" s="78"/>
      <c r="X31" s="112"/>
      <c r="Y31" s="78"/>
      <c r="Z31" s="112"/>
      <c r="AA31" s="78"/>
      <c r="AB31" s="112"/>
      <c r="AC31" s="78"/>
      <c r="AD31" s="112"/>
      <c r="AE31" s="78"/>
      <c r="AF31" s="156"/>
    </row>
    <row r="32" spans="1:32" s="74" customFormat="1" ht="47.25" customHeight="1" x14ac:dyDescent="0.2">
      <c r="A32" s="105" t="s">
        <v>30</v>
      </c>
      <c r="B32" s="126">
        <f>B33+B34+B35+B36</f>
        <v>6895.3899999999994</v>
      </c>
      <c r="C32" s="127">
        <f>C33+C34+C35+C36</f>
        <v>5605.9499999999989</v>
      </c>
      <c r="D32" s="127">
        <f>D33+D34+D35+D36</f>
        <v>5336.66</v>
      </c>
      <c r="E32" s="127">
        <f>E33+E34+E35+E36</f>
        <v>5336.66</v>
      </c>
      <c r="F32" s="78">
        <f>E32/B32*100</f>
        <v>77.394607121569635</v>
      </c>
      <c r="G32" s="79">
        <f>E32/C32*100</f>
        <v>95.196353874008878</v>
      </c>
      <c r="H32" s="112">
        <f>H34</f>
        <v>1726.3</v>
      </c>
      <c r="I32" s="78">
        <f t="shared" ref="I32:AE32" si="3">I33+I34</f>
        <v>1346</v>
      </c>
      <c r="J32" s="112">
        <v>533.79999999999995</v>
      </c>
      <c r="K32" s="78">
        <v>903.05</v>
      </c>
      <c r="L32" s="112">
        <f>L33+L34</f>
        <v>305.95</v>
      </c>
      <c r="M32" s="79">
        <f t="shared" si="3"/>
        <v>308</v>
      </c>
      <c r="N32" s="112">
        <f t="shared" si="3"/>
        <v>1247.02</v>
      </c>
      <c r="O32" s="78">
        <f t="shared" si="3"/>
        <v>1248.54</v>
      </c>
      <c r="P32" s="112">
        <f t="shared" si="3"/>
        <v>492.13</v>
      </c>
      <c r="Q32" s="78">
        <f t="shared" si="3"/>
        <v>284.60000000000002</v>
      </c>
      <c r="R32" s="112">
        <f t="shared" si="3"/>
        <v>452.02</v>
      </c>
      <c r="S32" s="78">
        <f t="shared" si="3"/>
        <v>677.65</v>
      </c>
      <c r="T32" s="112">
        <f t="shared" si="3"/>
        <v>837.76</v>
      </c>
      <c r="U32" s="78">
        <f t="shared" si="3"/>
        <v>568.82000000000005</v>
      </c>
      <c r="V32" s="112">
        <f t="shared" si="3"/>
        <v>254.24</v>
      </c>
      <c r="W32" s="78">
        <f t="shared" si="3"/>
        <v>0</v>
      </c>
      <c r="X32" s="112">
        <f t="shared" si="3"/>
        <v>435.6</v>
      </c>
      <c r="Y32" s="78">
        <f t="shared" si="3"/>
        <v>0</v>
      </c>
      <c r="Z32" s="112">
        <f t="shared" si="3"/>
        <v>390.63</v>
      </c>
      <c r="AA32" s="78">
        <f t="shared" si="3"/>
        <v>0</v>
      </c>
      <c r="AB32" s="112">
        <f t="shared" si="3"/>
        <v>195.24</v>
      </c>
      <c r="AC32" s="78">
        <f t="shared" si="3"/>
        <v>0</v>
      </c>
      <c r="AD32" s="112">
        <f t="shared" si="3"/>
        <v>13.73</v>
      </c>
      <c r="AE32" s="78">
        <f t="shared" si="3"/>
        <v>0</v>
      </c>
      <c r="AF32" s="157"/>
    </row>
    <row r="33" spans="1:44" s="74" customFormat="1" ht="27.75" customHeight="1" x14ac:dyDescent="0.2">
      <c r="A33" s="107" t="s">
        <v>24</v>
      </c>
      <c r="B33" s="110">
        <v>0</v>
      </c>
      <c r="C33" s="77">
        <v>0</v>
      </c>
      <c r="D33" s="77">
        <v>0</v>
      </c>
      <c r="E33" s="78">
        <f>K33+M33+O33+Q33+S33+U33+W33+Y33+AA33+AC33+AE33</f>
        <v>0</v>
      </c>
      <c r="F33" s="77">
        <v>0</v>
      </c>
      <c r="G33" s="90">
        <v>0</v>
      </c>
      <c r="H33" s="113">
        <v>0</v>
      </c>
      <c r="I33" s="77">
        <v>0</v>
      </c>
      <c r="J33" s="113">
        <v>0</v>
      </c>
      <c r="K33" s="77">
        <v>0</v>
      </c>
      <c r="L33" s="113">
        <v>0</v>
      </c>
      <c r="M33" s="90">
        <v>0</v>
      </c>
      <c r="N33" s="113">
        <v>0</v>
      </c>
      <c r="O33" s="77">
        <v>0</v>
      </c>
      <c r="P33" s="112"/>
      <c r="Q33" s="78"/>
      <c r="R33" s="112"/>
      <c r="S33" s="78"/>
      <c r="T33" s="112"/>
      <c r="U33" s="78">
        <v>0</v>
      </c>
      <c r="V33" s="112"/>
      <c r="W33" s="78"/>
      <c r="X33" s="112"/>
      <c r="Y33" s="78"/>
      <c r="Z33" s="112"/>
      <c r="AA33" s="78"/>
      <c r="AB33" s="112"/>
      <c r="AC33" s="78"/>
      <c r="AD33" s="112"/>
      <c r="AE33" s="78"/>
      <c r="AF33" s="157"/>
    </row>
    <row r="34" spans="1:44" s="74" customFormat="1" ht="21.75" customHeight="1" x14ac:dyDescent="0.2">
      <c r="A34" s="107" t="s">
        <v>25</v>
      </c>
      <c r="B34" s="108">
        <f>J34+L34+N34+P34+R34+T34+V34+X34+Z34+AB34+AD34+H34</f>
        <v>6895.3899999999994</v>
      </c>
      <c r="C34" s="77">
        <f>H34+J34+L34+N34+P34+R34+T34</f>
        <v>5605.9499999999989</v>
      </c>
      <c r="D34" s="77">
        <f>E34</f>
        <v>5336.66</v>
      </c>
      <c r="E34" s="77">
        <f>I34+K34+M34+O34+Q34+S34+U34+W34+Y34+AA34+AC34+AE34</f>
        <v>5336.66</v>
      </c>
      <c r="F34" s="77">
        <f>E34/B34*100</f>
        <v>77.394607121569635</v>
      </c>
      <c r="G34" s="90">
        <f>E34/C34*100</f>
        <v>95.196353874008878</v>
      </c>
      <c r="H34" s="113">
        <v>1726.3</v>
      </c>
      <c r="I34" s="77">
        <v>1346</v>
      </c>
      <c r="J34" s="113">
        <v>544.77</v>
      </c>
      <c r="K34" s="77">
        <v>903.05</v>
      </c>
      <c r="L34" s="113">
        <v>305.95</v>
      </c>
      <c r="M34" s="90">
        <v>308</v>
      </c>
      <c r="N34" s="113">
        <v>1247.02</v>
      </c>
      <c r="O34" s="77">
        <v>1248.54</v>
      </c>
      <c r="P34" s="113">
        <v>492.13</v>
      </c>
      <c r="Q34" s="77">
        <v>284.60000000000002</v>
      </c>
      <c r="R34" s="113">
        <v>452.02</v>
      </c>
      <c r="S34" s="77">
        <v>677.65</v>
      </c>
      <c r="T34" s="113">
        <v>837.76</v>
      </c>
      <c r="U34" s="77">
        <v>568.82000000000005</v>
      </c>
      <c r="V34" s="113">
        <v>254.24</v>
      </c>
      <c r="W34" s="77"/>
      <c r="X34" s="113">
        <v>435.6</v>
      </c>
      <c r="Y34" s="77"/>
      <c r="Z34" s="113">
        <v>390.63</v>
      </c>
      <c r="AA34" s="77"/>
      <c r="AB34" s="113">
        <v>195.24</v>
      </c>
      <c r="AC34" s="77"/>
      <c r="AD34" s="113">
        <v>13.73</v>
      </c>
      <c r="AE34" s="78"/>
      <c r="AF34" s="158"/>
    </row>
    <row r="35" spans="1:44" s="74" customFormat="1" ht="24" customHeight="1" x14ac:dyDescent="0.2">
      <c r="A35" s="81" t="s">
        <v>26</v>
      </c>
      <c r="B35" s="82"/>
      <c r="C35" s="77"/>
      <c r="D35" s="77"/>
      <c r="E35" s="78"/>
      <c r="F35" s="78"/>
      <c r="G35" s="78"/>
      <c r="H35" s="112"/>
      <c r="I35" s="78"/>
      <c r="J35" s="112"/>
      <c r="K35" s="78"/>
      <c r="L35" s="112"/>
      <c r="M35" s="79"/>
      <c r="N35" s="112"/>
      <c r="O35" s="78"/>
      <c r="P35" s="112"/>
      <c r="Q35" s="78"/>
      <c r="R35" s="112"/>
      <c r="S35" s="78"/>
      <c r="T35" s="112"/>
      <c r="U35" s="78"/>
      <c r="V35" s="112"/>
      <c r="W35" s="78"/>
      <c r="X35" s="112"/>
      <c r="Y35" s="78"/>
      <c r="Z35" s="112"/>
      <c r="AA35" s="78"/>
      <c r="AB35" s="112"/>
      <c r="AC35" s="78"/>
      <c r="AD35" s="112"/>
      <c r="AE35" s="78"/>
      <c r="AF35" s="80"/>
    </row>
    <row r="36" spans="1:44" s="74" customFormat="1" ht="22.5" customHeight="1" x14ac:dyDescent="0.2">
      <c r="A36" s="81" t="s">
        <v>27</v>
      </c>
      <c r="B36" s="82"/>
      <c r="C36" s="77"/>
      <c r="D36" s="77"/>
      <c r="E36" s="78"/>
      <c r="F36" s="78"/>
      <c r="G36" s="78"/>
      <c r="H36" s="112"/>
      <c r="I36" s="78"/>
      <c r="J36" s="112"/>
      <c r="K36" s="78"/>
      <c r="L36" s="112"/>
      <c r="M36" s="79"/>
      <c r="N36" s="112"/>
      <c r="O36" s="78"/>
      <c r="P36" s="112"/>
      <c r="Q36" s="78"/>
      <c r="R36" s="112"/>
      <c r="S36" s="78"/>
      <c r="T36" s="112"/>
      <c r="U36" s="78"/>
      <c r="V36" s="112"/>
      <c r="W36" s="78"/>
      <c r="X36" s="112"/>
      <c r="Y36" s="78"/>
      <c r="Z36" s="112"/>
      <c r="AA36" s="78"/>
      <c r="AB36" s="112"/>
      <c r="AC36" s="78"/>
      <c r="AD36" s="112"/>
      <c r="AE36" s="78"/>
      <c r="AF36" s="80"/>
    </row>
    <row r="37" spans="1:44" s="98" customFormat="1" ht="26.25" customHeight="1" x14ac:dyDescent="0.2">
      <c r="A37" s="105" t="s">
        <v>31</v>
      </c>
      <c r="B37" s="109">
        <f>B38+B39</f>
        <v>194540.90399999998</v>
      </c>
      <c r="C37" s="78">
        <f t="shared" ref="C37:AE37" si="4">C38+C39</f>
        <v>117022.015</v>
      </c>
      <c r="D37" s="78">
        <f t="shared" si="4"/>
        <v>115617.38</v>
      </c>
      <c r="E37" s="78">
        <f t="shared" si="4"/>
        <v>115617.38</v>
      </c>
      <c r="F37" s="78">
        <f t="shared" si="4"/>
        <v>59.430884519792301</v>
      </c>
      <c r="G37" s="130">
        <f t="shared" si="4"/>
        <v>98.799683119454059</v>
      </c>
      <c r="H37" s="112">
        <f t="shared" si="4"/>
        <v>10715.018</v>
      </c>
      <c r="I37" s="78">
        <f t="shared" si="4"/>
        <v>6910.6</v>
      </c>
      <c r="J37" s="112">
        <f t="shared" si="4"/>
        <v>17063.659</v>
      </c>
      <c r="K37" s="78">
        <f t="shared" si="4"/>
        <v>17920.419999999998</v>
      </c>
      <c r="L37" s="112">
        <f t="shared" si="4"/>
        <v>16252.580000000002</v>
      </c>
      <c r="M37" s="79">
        <f t="shared" si="4"/>
        <v>14275.400000000001</v>
      </c>
      <c r="N37" s="112">
        <f t="shared" si="4"/>
        <v>16398.753999999997</v>
      </c>
      <c r="O37" s="78">
        <f t="shared" si="4"/>
        <v>18267.14</v>
      </c>
      <c r="P37" s="112">
        <f t="shared" si="4"/>
        <v>22358.079999999998</v>
      </c>
      <c r="Q37" s="78">
        <f t="shared" si="4"/>
        <v>18382.23</v>
      </c>
      <c r="R37" s="112">
        <f t="shared" si="4"/>
        <v>17820.082000000002</v>
      </c>
      <c r="S37" s="78">
        <f t="shared" si="4"/>
        <v>22353.370000000003</v>
      </c>
      <c r="T37" s="112">
        <f t="shared" si="4"/>
        <v>16413.842000000001</v>
      </c>
      <c r="U37" s="78">
        <f t="shared" si="4"/>
        <v>17508.22</v>
      </c>
      <c r="V37" s="112">
        <f t="shared" si="4"/>
        <v>10608.319000000001</v>
      </c>
      <c r="W37" s="78">
        <f t="shared" si="4"/>
        <v>0</v>
      </c>
      <c r="X37" s="112">
        <f t="shared" si="4"/>
        <v>13126.976000000001</v>
      </c>
      <c r="Y37" s="78">
        <f t="shared" si="4"/>
        <v>0</v>
      </c>
      <c r="Z37" s="112">
        <f t="shared" si="4"/>
        <v>15384.603999999999</v>
      </c>
      <c r="AA37" s="78">
        <f t="shared" si="4"/>
        <v>0</v>
      </c>
      <c r="AB37" s="112">
        <f t="shared" si="4"/>
        <v>13241.864</v>
      </c>
      <c r="AC37" s="78">
        <f t="shared" si="4"/>
        <v>0</v>
      </c>
      <c r="AD37" s="112">
        <f t="shared" si="4"/>
        <v>25157.126</v>
      </c>
      <c r="AE37" s="78">
        <f t="shared" si="4"/>
        <v>0</v>
      </c>
      <c r="AF37" s="80"/>
    </row>
    <row r="38" spans="1:44" s="74" customFormat="1" ht="17.25" customHeight="1" x14ac:dyDescent="0.2">
      <c r="A38" s="81" t="s">
        <v>24</v>
      </c>
      <c r="B38" s="89">
        <f>B25+B17+B11+B33</f>
        <v>0</v>
      </c>
      <c r="C38" s="77">
        <v>0</v>
      </c>
      <c r="D38" s="77">
        <v>0</v>
      </c>
      <c r="E38" s="77">
        <f>K38+M38+O38+Q38+S38+U38+W38+Y38+AA38+AC38+AE38</f>
        <v>0</v>
      </c>
      <c r="F38" s="77">
        <v>0</v>
      </c>
      <c r="G38" s="131">
        <v>0</v>
      </c>
      <c r="H38" s="113">
        <v>0</v>
      </c>
      <c r="I38" s="77">
        <v>0</v>
      </c>
      <c r="J38" s="113">
        <v>0</v>
      </c>
      <c r="K38" s="77">
        <v>0</v>
      </c>
      <c r="L38" s="113">
        <v>0</v>
      </c>
      <c r="M38" s="90">
        <v>0</v>
      </c>
      <c r="N38" s="113">
        <v>0</v>
      </c>
      <c r="O38" s="77"/>
      <c r="P38" s="113">
        <v>0</v>
      </c>
      <c r="Q38" s="77"/>
      <c r="R38" s="113">
        <v>0</v>
      </c>
      <c r="S38" s="77"/>
      <c r="T38" s="113">
        <v>0</v>
      </c>
      <c r="U38" s="77"/>
      <c r="V38" s="113">
        <v>0</v>
      </c>
      <c r="W38" s="77"/>
      <c r="X38" s="113">
        <v>0</v>
      </c>
      <c r="Y38" s="77"/>
      <c r="Z38" s="113">
        <v>0</v>
      </c>
      <c r="AA38" s="77"/>
      <c r="AB38" s="113">
        <v>0</v>
      </c>
      <c r="AC38" s="77"/>
      <c r="AD38" s="113">
        <v>0</v>
      </c>
      <c r="AE38" s="77"/>
      <c r="AF38" s="99"/>
    </row>
    <row r="39" spans="1:44" s="74" customFormat="1" ht="21" customHeight="1" x14ac:dyDescent="0.2">
      <c r="A39" s="107" t="s">
        <v>25</v>
      </c>
      <c r="B39" s="110">
        <f>B34+B26+B18+B12</f>
        <v>194540.90399999998</v>
      </c>
      <c r="C39" s="110">
        <f>C34+C26+C18+C12</f>
        <v>117022.015</v>
      </c>
      <c r="D39" s="77">
        <f>E39</f>
        <v>115617.38</v>
      </c>
      <c r="E39" s="77">
        <f>I39+K39+M39+O39+Q39+S39+U39+W39+Y39+AA39+AC39+AE39</f>
        <v>115617.38</v>
      </c>
      <c r="F39" s="77">
        <f>E39/B39*100</f>
        <v>59.430884519792301</v>
      </c>
      <c r="G39" s="131">
        <f>E39/C39*100</f>
        <v>98.799683119454059</v>
      </c>
      <c r="H39" s="113">
        <f t="shared" ref="H39:AE39" si="5">H34+H26+H18+H12</f>
        <v>10715.018</v>
      </c>
      <c r="I39" s="77">
        <f t="shared" si="5"/>
        <v>6910.6</v>
      </c>
      <c r="J39" s="113">
        <f t="shared" si="5"/>
        <v>17063.659</v>
      </c>
      <c r="K39" s="77">
        <f t="shared" si="5"/>
        <v>17920.419999999998</v>
      </c>
      <c r="L39" s="113">
        <f t="shared" si="5"/>
        <v>16252.580000000002</v>
      </c>
      <c r="M39" s="90">
        <f t="shared" si="5"/>
        <v>14275.400000000001</v>
      </c>
      <c r="N39" s="113">
        <f t="shared" si="5"/>
        <v>16398.753999999997</v>
      </c>
      <c r="O39" s="77">
        <f t="shared" si="5"/>
        <v>18267.14</v>
      </c>
      <c r="P39" s="113">
        <f t="shared" si="5"/>
        <v>22358.079999999998</v>
      </c>
      <c r="Q39" s="77">
        <f t="shared" si="5"/>
        <v>18382.23</v>
      </c>
      <c r="R39" s="113">
        <f t="shared" si="5"/>
        <v>17820.082000000002</v>
      </c>
      <c r="S39" s="77">
        <f t="shared" si="5"/>
        <v>22353.370000000003</v>
      </c>
      <c r="T39" s="113">
        <f t="shared" si="5"/>
        <v>16413.842000000001</v>
      </c>
      <c r="U39" s="77">
        <f t="shared" si="5"/>
        <v>17508.22</v>
      </c>
      <c r="V39" s="113">
        <f t="shared" si="5"/>
        <v>10608.319000000001</v>
      </c>
      <c r="W39" s="77">
        <f t="shared" si="5"/>
        <v>0</v>
      </c>
      <c r="X39" s="113">
        <f t="shared" si="5"/>
        <v>13126.976000000001</v>
      </c>
      <c r="Y39" s="77">
        <f t="shared" si="5"/>
        <v>0</v>
      </c>
      <c r="Z39" s="113">
        <f t="shared" si="5"/>
        <v>15384.603999999999</v>
      </c>
      <c r="AA39" s="77">
        <f t="shared" si="5"/>
        <v>0</v>
      </c>
      <c r="AB39" s="113">
        <f t="shared" si="5"/>
        <v>13241.864</v>
      </c>
      <c r="AC39" s="77">
        <f t="shared" si="5"/>
        <v>0</v>
      </c>
      <c r="AD39" s="113">
        <f t="shared" si="5"/>
        <v>25157.126</v>
      </c>
      <c r="AE39" s="77">
        <f t="shared" si="5"/>
        <v>0</v>
      </c>
      <c r="AF39" s="99"/>
    </row>
    <row r="40" spans="1:44" ht="47.25" customHeight="1" x14ac:dyDescent="0.2">
      <c r="B40" s="101"/>
      <c r="H40" s="59"/>
      <c r="J40" s="59"/>
      <c r="L40" s="59"/>
      <c r="N40" s="59"/>
      <c r="P40" s="59"/>
      <c r="R40" s="59"/>
      <c r="T40" s="102"/>
      <c r="V40" s="102"/>
      <c r="X40" s="102"/>
      <c r="Z40" s="102"/>
      <c r="AB40" s="102"/>
      <c r="AD40" s="102"/>
    </row>
    <row r="41" spans="1:44" s="125" customFormat="1" ht="63.75" customHeight="1" x14ac:dyDescent="0.3">
      <c r="A41" s="122"/>
      <c r="B41" s="165" t="s">
        <v>69</v>
      </c>
      <c r="C41" s="165"/>
      <c r="D41" s="165"/>
      <c r="E41" s="165"/>
      <c r="F41" s="165"/>
      <c r="G41" s="165"/>
      <c r="H41" s="175" t="s">
        <v>64</v>
      </c>
      <c r="I41" s="175"/>
      <c r="J41" s="175"/>
      <c r="K41" s="123"/>
      <c r="L41" s="123"/>
      <c r="M41" s="123"/>
      <c r="N41" s="123"/>
      <c r="O41" s="123"/>
      <c r="P41" s="123"/>
      <c r="Q41" s="124"/>
      <c r="R41" s="123"/>
      <c r="S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2"/>
    </row>
    <row r="42" spans="1:44" ht="47.25" customHeight="1" x14ac:dyDescent="0.2">
      <c r="B42" s="101"/>
      <c r="C42" s="101"/>
      <c r="D42" s="101"/>
      <c r="E42" s="101"/>
      <c r="F42" s="101"/>
      <c r="G42" s="101"/>
      <c r="H42" s="103"/>
      <c r="I42" s="103"/>
      <c r="J42" s="103"/>
      <c r="K42" s="102"/>
      <c r="L42" s="102"/>
      <c r="M42" s="102"/>
      <c r="N42" s="102"/>
      <c r="O42" s="102"/>
      <c r="P42" s="102"/>
      <c r="Q42" s="104"/>
      <c r="R42" s="102"/>
      <c r="S42" s="10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0"/>
    </row>
    <row r="43" spans="1:44" ht="57.75" customHeight="1" x14ac:dyDescent="0.2">
      <c r="B43" s="138" t="s">
        <v>65</v>
      </c>
      <c r="C43" s="138"/>
      <c r="D43" s="138"/>
      <c r="E43" s="138"/>
      <c r="F43" s="101"/>
      <c r="G43" s="101"/>
      <c r="H43" s="167"/>
      <c r="I43" s="167"/>
      <c r="J43" s="167"/>
      <c r="K43" s="167"/>
      <c r="L43" s="102"/>
      <c r="M43" s="102"/>
      <c r="N43" s="102"/>
      <c r="O43" s="102"/>
      <c r="P43" s="102"/>
      <c r="Q43" s="104"/>
      <c r="R43" s="102"/>
      <c r="S43" s="10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0"/>
    </row>
    <row r="44" spans="1:44" ht="47.25" customHeight="1" x14ac:dyDescent="0.2">
      <c r="B44" s="176" t="s">
        <v>66</v>
      </c>
      <c r="C44" s="176"/>
      <c r="D44" s="100"/>
      <c r="E44" s="100"/>
      <c r="F44" s="100"/>
      <c r="G44" s="100"/>
      <c r="H44" s="102"/>
      <c r="I44" s="102"/>
      <c r="J44" s="102"/>
      <c r="K44" s="102"/>
      <c r="L44" s="102"/>
      <c r="M44" s="102"/>
      <c r="N44" s="102"/>
      <c r="O44" s="102"/>
      <c r="P44" s="102"/>
      <c r="Q44" s="104"/>
      <c r="R44" s="102"/>
      <c r="S44" s="10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0"/>
    </row>
    <row r="45" spans="1:44" ht="47.25" customHeight="1" x14ac:dyDescent="0.2">
      <c r="B45" s="152"/>
      <c r="C45" s="152"/>
      <c r="D45" s="152"/>
      <c r="E45" s="152"/>
      <c r="F45" s="152"/>
      <c r="G45" s="100"/>
      <c r="H45" s="102"/>
      <c r="I45" s="102"/>
      <c r="J45" s="102"/>
      <c r="K45" s="102"/>
      <c r="L45" s="102"/>
      <c r="M45" s="102"/>
      <c r="N45" s="102"/>
      <c r="O45" s="102"/>
      <c r="P45" s="102"/>
      <c r="Q45" s="104"/>
      <c r="R45" s="102"/>
      <c r="S45" s="10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0"/>
    </row>
    <row r="46" spans="1:44" ht="47.25" customHeight="1" x14ac:dyDescent="0.2">
      <c r="B46" s="152"/>
      <c r="C46" s="152"/>
      <c r="D46" s="152"/>
      <c r="E46" s="152"/>
      <c r="F46" s="152"/>
      <c r="G46" s="152"/>
      <c r="H46" s="59"/>
      <c r="J46" s="59"/>
      <c r="L46" s="59"/>
      <c r="N46" s="59"/>
      <c r="P46" s="59"/>
      <c r="R46" s="59"/>
      <c r="T46" s="102"/>
      <c r="V46" s="102"/>
      <c r="X46" s="102"/>
      <c r="Z46" s="102"/>
      <c r="AB46" s="102"/>
      <c r="AD46" s="102"/>
    </row>
    <row r="47" spans="1:44" x14ac:dyDescent="0.2">
      <c r="H47" s="59"/>
      <c r="J47" s="59"/>
      <c r="L47" s="59"/>
      <c r="N47" s="59"/>
      <c r="P47" s="59"/>
      <c r="R47" s="59"/>
      <c r="T47" s="102"/>
      <c r="V47" s="102"/>
      <c r="X47" s="102"/>
      <c r="Z47" s="102"/>
      <c r="AB47" s="102"/>
      <c r="AD47" s="102"/>
    </row>
    <row r="48" spans="1:44" s="102" customFormat="1" x14ac:dyDescent="0.2">
      <c r="A48" s="100"/>
      <c r="B48" s="10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AF48" s="100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s="102" customFormat="1" x14ac:dyDescent="0.2">
      <c r="A49" s="100"/>
      <c r="B49" s="100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AF49" s="100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s="102" customFormat="1" x14ac:dyDescent="0.2">
      <c r="A50" s="100"/>
      <c r="B50" s="10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AF50" s="100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s="102" customFormat="1" x14ac:dyDescent="0.2">
      <c r="A51" s="100"/>
      <c r="B51" s="100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AF51" s="100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s="102" customFormat="1" x14ac:dyDescent="0.2">
      <c r="A52" s="100"/>
      <c r="B52" s="10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AF52" s="100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s="102" customFormat="1" x14ac:dyDescent="0.2">
      <c r="A53" s="100"/>
      <c r="B53" s="100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AF53" s="100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s="102" customFormat="1" x14ac:dyDescent="0.2">
      <c r="A54" s="100"/>
      <c r="B54" s="100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AF54" s="100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102" customFormat="1" x14ac:dyDescent="0.2">
      <c r="A55" s="100"/>
      <c r="B55" s="100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AF55" s="100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102" customFormat="1" x14ac:dyDescent="0.2">
      <c r="A56" s="100"/>
      <c r="B56" s="100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AF56" s="100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102" customFormat="1" x14ac:dyDescent="0.2">
      <c r="A57" s="100"/>
      <c r="B57" s="100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AF57" s="100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102" customFormat="1" x14ac:dyDescent="0.2">
      <c r="A58" s="100"/>
      <c r="B58" s="100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AF58" s="100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102" customFormat="1" x14ac:dyDescent="0.2">
      <c r="A59" s="100"/>
      <c r="B59" s="100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AF59" s="100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s="102" customFormat="1" x14ac:dyDescent="0.2">
      <c r="A60" s="100"/>
      <c r="B60" s="100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AF60" s="100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s="102" customFormat="1" x14ac:dyDescent="0.2">
      <c r="A61" s="100"/>
      <c r="B61" s="10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AF61" s="100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s="102" customFormat="1" x14ac:dyDescent="0.2">
      <c r="A62" s="100"/>
      <c r="B62" s="100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AF62" s="100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s="102" customFormat="1" x14ac:dyDescent="0.2">
      <c r="A63" s="100"/>
      <c r="B63" s="100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AF63" s="100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s="102" customFormat="1" x14ac:dyDescent="0.2">
      <c r="A64" s="100"/>
      <c r="B64" s="10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100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102" customFormat="1" x14ac:dyDescent="0.2">
      <c r="A65" s="100"/>
      <c r="B65" s="10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100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102" customFormat="1" x14ac:dyDescent="0.2">
      <c r="A66" s="100"/>
      <c r="B66" s="100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100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102" customFormat="1" x14ac:dyDescent="0.2">
      <c r="A67" s="100"/>
      <c r="B67" s="100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100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102" customFormat="1" x14ac:dyDescent="0.2">
      <c r="A68" s="100"/>
      <c r="B68" s="100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100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102" customFormat="1" x14ac:dyDescent="0.2">
      <c r="A69" s="100"/>
      <c r="B69" s="100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100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102" customFormat="1" x14ac:dyDescent="0.2">
      <c r="A70" s="100"/>
      <c r="B70" s="100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100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102" customFormat="1" x14ac:dyDescent="0.2">
      <c r="A71" s="100"/>
      <c r="B71" s="100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100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102" customFormat="1" x14ac:dyDescent="0.2">
      <c r="A72" s="100"/>
      <c r="B72" s="10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100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102" customFormat="1" x14ac:dyDescent="0.2">
      <c r="A73" s="100"/>
      <c r="B73" s="10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100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102" customFormat="1" x14ac:dyDescent="0.2">
      <c r="A74" s="100"/>
      <c r="B74" s="100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100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102" customFormat="1" x14ac:dyDescent="0.2">
      <c r="A75" s="100"/>
      <c r="B75" s="100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100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102" customFormat="1" x14ac:dyDescent="0.2">
      <c r="A76" s="100"/>
      <c r="B76" s="100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100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102" customFormat="1" x14ac:dyDescent="0.2">
      <c r="A77" s="100"/>
      <c r="B77" s="100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100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102" customFormat="1" x14ac:dyDescent="0.2">
      <c r="A78" s="100"/>
      <c r="B78" s="10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100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102" customFormat="1" x14ac:dyDescent="0.2">
      <c r="A79" s="100"/>
      <c r="B79" s="10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100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102" customFormat="1" x14ac:dyDescent="0.2">
      <c r="A80" s="100"/>
      <c r="B80" s="100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100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102" customFormat="1" x14ac:dyDescent="0.2">
      <c r="A81" s="100"/>
      <c r="B81" s="10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10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102" customFormat="1" x14ac:dyDescent="0.2">
      <c r="A82" s="100"/>
      <c r="B82" s="100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10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102" customFormat="1" x14ac:dyDescent="0.2">
      <c r="A83" s="100"/>
      <c r="B83" s="100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100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102" customFormat="1" x14ac:dyDescent="0.2">
      <c r="A84" s="100"/>
      <c r="B84" s="100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100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102" customFormat="1" x14ac:dyDescent="0.2">
      <c r="A85" s="100"/>
      <c r="B85" s="100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100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102" customFormat="1" x14ac:dyDescent="0.2">
      <c r="A86" s="100"/>
      <c r="B86" s="100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100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102" customFormat="1" x14ac:dyDescent="0.2">
      <c r="A87" s="100"/>
      <c r="B87" s="100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100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102" customFormat="1" x14ac:dyDescent="0.2">
      <c r="A88" s="100"/>
      <c r="B88" s="100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100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102" customFormat="1" x14ac:dyDescent="0.2">
      <c r="A89" s="100"/>
      <c r="B89" s="100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100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102" customFormat="1" x14ac:dyDescent="0.2">
      <c r="A90" s="100"/>
      <c r="B90" s="100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100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102" customFormat="1" x14ac:dyDescent="0.2">
      <c r="A91" s="100"/>
      <c r="B91" s="100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100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102" customFormat="1" x14ac:dyDescent="0.2">
      <c r="A92" s="100"/>
      <c r="B92" s="100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100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102" customFormat="1" x14ac:dyDescent="0.2">
      <c r="A93" s="100"/>
      <c r="B93" s="100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100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102" customFormat="1" x14ac:dyDescent="0.2">
      <c r="A94" s="100"/>
      <c r="B94" s="100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100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102" customFormat="1" x14ac:dyDescent="0.2">
      <c r="A95" s="100"/>
      <c r="B95" s="100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100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102" customFormat="1" x14ac:dyDescent="0.2">
      <c r="A96" s="100"/>
      <c r="B96" s="100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100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102" customFormat="1" x14ac:dyDescent="0.2">
      <c r="A97" s="100"/>
      <c r="B97" s="100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100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102" customFormat="1" x14ac:dyDescent="0.2">
      <c r="A98" s="100"/>
      <c r="B98" s="100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100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102" customFormat="1" x14ac:dyDescent="0.2">
      <c r="A99" s="100"/>
      <c r="B99" s="10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100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102" customFormat="1" x14ac:dyDescent="0.2">
      <c r="A100" s="100"/>
      <c r="B100" s="100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100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102" customFormat="1" x14ac:dyDescent="0.2">
      <c r="A101" s="100"/>
      <c r="B101" s="100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100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102" customFormat="1" x14ac:dyDescent="0.2">
      <c r="A102" s="100"/>
      <c r="B102" s="100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100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102" customFormat="1" x14ac:dyDescent="0.2">
      <c r="A103" s="100"/>
      <c r="B103" s="100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100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102" customFormat="1" x14ac:dyDescent="0.2">
      <c r="A104" s="100"/>
      <c r="B104" s="100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100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102" customFormat="1" x14ac:dyDescent="0.2">
      <c r="A105" s="100"/>
      <c r="B105" s="100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100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102" customFormat="1" x14ac:dyDescent="0.2">
      <c r="A106" s="100"/>
      <c r="B106" s="100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100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102" customFormat="1" x14ac:dyDescent="0.2">
      <c r="A107" s="100"/>
      <c r="B107" s="100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100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102" customFormat="1" x14ac:dyDescent="0.2">
      <c r="A108" s="100"/>
      <c r="B108" s="100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100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102" customFormat="1" x14ac:dyDescent="0.2">
      <c r="A109" s="100"/>
      <c r="B109" s="100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100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102" customFormat="1" x14ac:dyDescent="0.2">
      <c r="A110" s="100"/>
      <c r="B110" s="100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100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102" customFormat="1" x14ac:dyDescent="0.2">
      <c r="A111" s="100"/>
      <c r="B111" s="100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100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102" customFormat="1" x14ac:dyDescent="0.2">
      <c r="A112" s="100"/>
      <c r="B112" s="100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100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102" customFormat="1" x14ac:dyDescent="0.2">
      <c r="A113" s="100"/>
      <c r="B113" s="100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100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102" customFormat="1" x14ac:dyDescent="0.2">
      <c r="A114" s="100"/>
      <c r="B114" s="100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100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102" customFormat="1" x14ac:dyDescent="0.2">
      <c r="A115" s="100"/>
      <c r="B115" s="100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100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102" customFormat="1" x14ac:dyDescent="0.2">
      <c r="A116" s="100"/>
      <c r="B116" s="10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100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102" customFormat="1" x14ac:dyDescent="0.2">
      <c r="A117" s="100"/>
      <c r="B117" s="100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100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102" customFormat="1" x14ac:dyDescent="0.2">
      <c r="A118" s="100"/>
      <c r="B118" s="10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100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102" customFormat="1" x14ac:dyDescent="0.2">
      <c r="A119" s="100"/>
      <c r="B119" s="100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100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102" customFormat="1" x14ac:dyDescent="0.2">
      <c r="A120" s="100"/>
      <c r="B120" s="10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100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102" customFormat="1" x14ac:dyDescent="0.2">
      <c r="A121" s="100"/>
      <c r="B121" s="100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100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102" customFormat="1" x14ac:dyDescent="0.2">
      <c r="A122" s="100"/>
      <c r="B122" s="100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100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102" customFormat="1" x14ac:dyDescent="0.2">
      <c r="A123" s="100"/>
      <c r="B123" s="100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100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102" customFormat="1" x14ac:dyDescent="0.2">
      <c r="A124" s="100"/>
      <c r="B124" s="100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100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102" customFormat="1" x14ac:dyDescent="0.2">
      <c r="A125" s="100"/>
      <c r="B125" s="100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100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102" customFormat="1" x14ac:dyDescent="0.2">
      <c r="A126" s="100"/>
      <c r="B126" s="100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100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102" customFormat="1" x14ac:dyDescent="0.2">
      <c r="A127" s="100"/>
      <c r="B127" s="100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100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102" customFormat="1" x14ac:dyDescent="0.2">
      <c r="A128" s="100"/>
      <c r="B128" s="100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100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102" customFormat="1" x14ac:dyDescent="0.2">
      <c r="A129" s="100"/>
      <c r="B129" s="100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100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102" customFormat="1" x14ac:dyDescent="0.2">
      <c r="A130" s="100"/>
      <c r="B130" s="100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100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102" customFormat="1" x14ac:dyDescent="0.2">
      <c r="A131" s="100"/>
      <c r="B131" s="100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100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102" customFormat="1" x14ac:dyDescent="0.2">
      <c r="A132" s="100"/>
      <c r="B132" s="10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100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102" customFormat="1" x14ac:dyDescent="0.2">
      <c r="A133" s="100"/>
      <c r="B133" s="100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100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102" customFormat="1" x14ac:dyDescent="0.2">
      <c r="A134" s="100"/>
      <c r="B134" s="100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100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102" customFormat="1" x14ac:dyDescent="0.2">
      <c r="A135" s="100"/>
      <c r="B135" s="100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100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102" customFormat="1" x14ac:dyDescent="0.2">
      <c r="A136" s="100"/>
      <c r="B136" s="100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100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102" customFormat="1" x14ac:dyDescent="0.2">
      <c r="A137" s="100"/>
      <c r="B137" s="100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100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102" customFormat="1" x14ac:dyDescent="0.2">
      <c r="A138" s="100"/>
      <c r="B138" s="100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100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102" customFormat="1" x14ac:dyDescent="0.2">
      <c r="A139" s="100"/>
      <c r="B139" s="100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100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102" customFormat="1" x14ac:dyDescent="0.2">
      <c r="A140" s="100"/>
      <c r="B140" s="100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100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102" customFormat="1" x14ac:dyDescent="0.2">
      <c r="A141" s="100"/>
      <c r="B141" s="100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100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102" customFormat="1" x14ac:dyDescent="0.2">
      <c r="A142" s="100"/>
      <c r="B142" s="100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100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102" customFormat="1" x14ac:dyDescent="0.2">
      <c r="A143" s="100"/>
      <c r="B143" s="100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100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102" customFormat="1" x14ac:dyDescent="0.2">
      <c r="A144" s="100"/>
      <c r="B144" s="100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100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102" customFormat="1" x14ac:dyDescent="0.2">
      <c r="A145" s="100"/>
      <c r="B145" s="100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100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102" customFormat="1" x14ac:dyDescent="0.2">
      <c r="A146" s="100"/>
      <c r="B146" s="100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100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102" customFormat="1" x14ac:dyDescent="0.2">
      <c r="A147" s="100"/>
      <c r="B147" s="100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100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102" customFormat="1" x14ac:dyDescent="0.2">
      <c r="A148" s="100"/>
      <c r="B148" s="100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100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102" customFormat="1" x14ac:dyDescent="0.2">
      <c r="A149" s="100"/>
      <c r="B149" s="100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100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102" customFormat="1" x14ac:dyDescent="0.2">
      <c r="A150" s="100"/>
      <c r="B150" s="100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100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102" customFormat="1" x14ac:dyDescent="0.2">
      <c r="A151" s="100"/>
      <c r="B151" s="100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100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102" customFormat="1" x14ac:dyDescent="0.2">
      <c r="A152" s="100"/>
      <c r="B152" s="100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100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102" customFormat="1" x14ac:dyDescent="0.2">
      <c r="A153" s="100"/>
      <c r="B153" s="100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100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102" customFormat="1" x14ac:dyDescent="0.2">
      <c r="A154" s="100"/>
      <c r="B154" s="100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100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102" customFormat="1" x14ac:dyDescent="0.2">
      <c r="A155" s="100"/>
      <c r="B155" s="100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100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102" customFormat="1" x14ac:dyDescent="0.2">
      <c r="A156" s="100"/>
      <c r="B156" s="100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100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102" customFormat="1" x14ac:dyDescent="0.2">
      <c r="A157" s="100"/>
      <c r="B157" s="100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100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102" customFormat="1" x14ac:dyDescent="0.2">
      <c r="A158" s="100"/>
      <c r="B158" s="100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100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102" customFormat="1" x14ac:dyDescent="0.2">
      <c r="A159" s="100"/>
      <c r="B159" s="100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100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102" customFormat="1" x14ac:dyDescent="0.2">
      <c r="A160" s="100"/>
      <c r="B160" s="100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100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102" customFormat="1" x14ac:dyDescent="0.2">
      <c r="A161" s="100"/>
      <c r="B161" s="100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100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102" customFormat="1" x14ac:dyDescent="0.2">
      <c r="A162" s="100"/>
      <c r="B162" s="100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100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102" customFormat="1" x14ac:dyDescent="0.2">
      <c r="A163" s="100"/>
      <c r="B163" s="100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100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102" customFormat="1" x14ac:dyDescent="0.2">
      <c r="A164" s="100"/>
      <c r="B164" s="100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100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102" customFormat="1" x14ac:dyDescent="0.2">
      <c r="A165" s="100"/>
      <c r="B165" s="100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100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102" customFormat="1" x14ac:dyDescent="0.2">
      <c r="A166" s="100"/>
      <c r="B166" s="100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100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102" customFormat="1" x14ac:dyDescent="0.2">
      <c r="A167" s="100"/>
      <c r="B167" s="100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100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102" customFormat="1" x14ac:dyDescent="0.2">
      <c r="A168" s="100"/>
      <c r="B168" s="100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100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102" customFormat="1" x14ac:dyDescent="0.2">
      <c r="A169" s="100"/>
      <c r="B169" s="100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100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102" customFormat="1" x14ac:dyDescent="0.2">
      <c r="A170" s="100"/>
      <c r="B170" s="100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100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102" customFormat="1" x14ac:dyDescent="0.2">
      <c r="A171" s="100"/>
      <c r="B171" s="100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100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102" customFormat="1" x14ac:dyDescent="0.2">
      <c r="A172" s="100"/>
      <c r="B172" s="100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100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102" customFormat="1" x14ac:dyDescent="0.2">
      <c r="A173" s="100"/>
      <c r="B173" s="100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100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102" customFormat="1" x14ac:dyDescent="0.2">
      <c r="A174" s="100"/>
      <c r="B174" s="100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100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102" customFormat="1" x14ac:dyDescent="0.2">
      <c r="A175" s="100"/>
      <c r="B175" s="100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100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102" customFormat="1" x14ac:dyDescent="0.2">
      <c r="A176" s="100"/>
      <c r="B176" s="100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100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102" customFormat="1" x14ac:dyDescent="0.2">
      <c r="A177" s="100"/>
      <c r="B177" s="10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100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102" customFormat="1" x14ac:dyDescent="0.2">
      <c r="A178" s="100"/>
      <c r="B178" s="100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100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102" customFormat="1" x14ac:dyDescent="0.2">
      <c r="A179" s="100"/>
      <c r="B179" s="10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100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102" customFormat="1" x14ac:dyDescent="0.2">
      <c r="A180" s="100"/>
      <c r="B180" s="100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100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102" customFormat="1" x14ac:dyDescent="0.2">
      <c r="A181" s="100"/>
      <c r="B181" s="10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100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102" customFormat="1" x14ac:dyDescent="0.2">
      <c r="A182" s="100"/>
      <c r="B182" s="100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100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102" customFormat="1" x14ac:dyDescent="0.2">
      <c r="A183" s="100"/>
      <c r="B183" s="100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100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102" customFormat="1" x14ac:dyDescent="0.2">
      <c r="A184" s="100"/>
      <c r="B184" s="100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100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102" customFormat="1" x14ac:dyDescent="0.2">
      <c r="A185" s="100"/>
      <c r="B185" s="100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100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102" customFormat="1" x14ac:dyDescent="0.2">
      <c r="A186" s="100"/>
      <c r="B186" s="100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100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102" customFormat="1" x14ac:dyDescent="0.2">
      <c r="A187" s="100"/>
      <c r="B187" s="100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100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102" customFormat="1" x14ac:dyDescent="0.2">
      <c r="A188" s="100"/>
      <c r="B188" s="100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100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102" customFormat="1" x14ac:dyDescent="0.2">
      <c r="A189" s="100"/>
      <c r="B189" s="100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100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102" customFormat="1" x14ac:dyDescent="0.2">
      <c r="A190" s="100"/>
      <c r="B190" s="100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100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102" customFormat="1" x14ac:dyDescent="0.2">
      <c r="A191" s="100"/>
      <c r="B191" s="100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100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102" customFormat="1" x14ac:dyDescent="0.2">
      <c r="A192" s="100"/>
      <c r="B192" s="100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100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102" customFormat="1" x14ac:dyDescent="0.2">
      <c r="A193" s="100"/>
      <c r="B193" s="100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100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102" customFormat="1" x14ac:dyDescent="0.2">
      <c r="A194" s="100"/>
      <c r="B194" s="100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100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102" customFormat="1" x14ac:dyDescent="0.2">
      <c r="A195" s="100"/>
      <c r="B195" s="100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100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102" customFormat="1" x14ac:dyDescent="0.2">
      <c r="A196" s="100"/>
      <c r="B196" s="100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100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102" customFormat="1" x14ac:dyDescent="0.2">
      <c r="A197" s="100"/>
      <c r="B197" s="100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100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102" customFormat="1" x14ac:dyDescent="0.2">
      <c r="A198" s="100"/>
      <c r="B198" s="100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100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102" customFormat="1" x14ac:dyDescent="0.2">
      <c r="A199" s="100"/>
      <c r="B199" s="100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100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102" customFormat="1" x14ac:dyDescent="0.2">
      <c r="A200" s="100"/>
      <c r="B200" s="100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100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102" customFormat="1" x14ac:dyDescent="0.2">
      <c r="A201" s="100"/>
      <c r="B201" s="100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100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102" customFormat="1" x14ac:dyDescent="0.2">
      <c r="A202" s="100"/>
      <c r="B202" s="100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100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102" customFormat="1" x14ac:dyDescent="0.2">
      <c r="A203" s="100"/>
      <c r="B203" s="100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100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102" customFormat="1" x14ac:dyDescent="0.2">
      <c r="A204" s="100"/>
      <c r="B204" s="100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100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102" customFormat="1" x14ac:dyDescent="0.2">
      <c r="A205" s="100"/>
      <c r="B205" s="100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100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102" customFormat="1" x14ac:dyDescent="0.2">
      <c r="A206" s="100"/>
      <c r="B206" s="100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100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102" customFormat="1" x14ac:dyDescent="0.2">
      <c r="A207" s="100"/>
      <c r="B207" s="100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100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102" customFormat="1" x14ac:dyDescent="0.2">
      <c r="A208" s="100"/>
      <c r="B208" s="100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100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102" customFormat="1" x14ac:dyDescent="0.2">
      <c r="A209" s="100"/>
      <c r="B209" s="100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100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102" customFormat="1" x14ac:dyDescent="0.2">
      <c r="A210" s="100"/>
      <c r="B210" s="100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100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102" customFormat="1" x14ac:dyDescent="0.2">
      <c r="A211" s="100"/>
      <c r="B211" s="100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100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102" customFormat="1" x14ac:dyDescent="0.2">
      <c r="A212" s="100"/>
      <c r="B212" s="100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100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102" customFormat="1" x14ac:dyDescent="0.2">
      <c r="A213" s="100"/>
      <c r="B213" s="100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100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102" customFormat="1" x14ac:dyDescent="0.2">
      <c r="A214" s="100"/>
      <c r="B214" s="100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100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102" customFormat="1" x14ac:dyDescent="0.2">
      <c r="A215" s="100"/>
      <c r="B215" s="100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100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102" customFormat="1" x14ac:dyDescent="0.2">
      <c r="A216" s="100"/>
      <c r="B216" s="100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100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102" customFormat="1" x14ac:dyDescent="0.2">
      <c r="A217" s="100"/>
      <c r="B217" s="100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100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102" customFormat="1" x14ac:dyDescent="0.2">
      <c r="A218" s="100"/>
      <c r="B218" s="100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100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102" customFormat="1" x14ac:dyDescent="0.2">
      <c r="A219" s="100"/>
      <c r="B219" s="100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100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102" customFormat="1" x14ac:dyDescent="0.2">
      <c r="A220" s="100"/>
      <c r="B220" s="100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100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102" customFormat="1" x14ac:dyDescent="0.2">
      <c r="A221" s="100"/>
      <c r="B221" s="100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100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102" customFormat="1" x14ac:dyDescent="0.2">
      <c r="A222" s="100"/>
      <c r="B222" s="100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100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102" customFormat="1" x14ac:dyDescent="0.2">
      <c r="A223" s="100"/>
      <c r="B223" s="100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100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102" customFormat="1" x14ac:dyDescent="0.2">
      <c r="A224" s="100"/>
      <c r="B224" s="100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100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102" customFormat="1" x14ac:dyDescent="0.2">
      <c r="A225" s="100"/>
      <c r="B225" s="100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100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102" customFormat="1" x14ac:dyDescent="0.2">
      <c r="A226" s="100"/>
      <c r="B226" s="100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100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102" customFormat="1" x14ac:dyDescent="0.2">
      <c r="A227" s="100"/>
      <c r="B227" s="100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100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102" customFormat="1" x14ac:dyDescent="0.2">
      <c r="A228" s="100"/>
      <c r="B228" s="100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100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102" customFormat="1" x14ac:dyDescent="0.2">
      <c r="A229" s="100"/>
      <c r="B229" s="100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100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102" customFormat="1" x14ac:dyDescent="0.2">
      <c r="A230" s="100"/>
      <c r="B230" s="100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100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102" customFormat="1" x14ac:dyDescent="0.2">
      <c r="A231" s="100"/>
      <c r="B231" s="100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100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102" customFormat="1" x14ac:dyDescent="0.2">
      <c r="A232" s="100"/>
      <c r="B232" s="100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100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102" customFormat="1" x14ac:dyDescent="0.2">
      <c r="A233" s="100"/>
      <c r="B233" s="100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100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102" customFormat="1" x14ac:dyDescent="0.2">
      <c r="A234" s="100"/>
      <c r="B234" s="100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100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102" customFormat="1" x14ac:dyDescent="0.2">
      <c r="A235" s="100"/>
      <c r="B235" s="100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100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102" customFormat="1" x14ac:dyDescent="0.2">
      <c r="A236" s="100"/>
      <c r="B236" s="100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100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102" customFormat="1" x14ac:dyDescent="0.2">
      <c r="A237" s="100"/>
      <c r="B237" s="100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100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102" customFormat="1" x14ac:dyDescent="0.2">
      <c r="A238" s="100"/>
      <c r="B238" s="10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100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102" customFormat="1" x14ac:dyDescent="0.2">
      <c r="A239" s="100"/>
      <c r="B239" s="100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100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102" customFormat="1" x14ac:dyDescent="0.2">
      <c r="A240" s="100"/>
      <c r="B240" s="10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100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102" customFormat="1" x14ac:dyDescent="0.2">
      <c r="A241" s="100"/>
      <c r="B241" s="100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100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102" customFormat="1" x14ac:dyDescent="0.2">
      <c r="A242" s="100"/>
      <c r="B242" s="10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100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102" customFormat="1" x14ac:dyDescent="0.2">
      <c r="A243" s="100"/>
      <c r="B243" s="100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100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102" customFormat="1" x14ac:dyDescent="0.2">
      <c r="A244" s="100"/>
      <c r="B244" s="100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100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102" customFormat="1" x14ac:dyDescent="0.2">
      <c r="A245" s="100"/>
      <c r="B245" s="100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100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102" customFormat="1" x14ac:dyDescent="0.2">
      <c r="A246" s="100"/>
      <c r="B246" s="100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100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102" customFormat="1" x14ac:dyDescent="0.2">
      <c r="A247" s="100"/>
      <c r="B247" s="100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100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102" customFormat="1" x14ac:dyDescent="0.2">
      <c r="A248" s="100"/>
      <c r="B248" s="100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100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102" customFormat="1" x14ac:dyDescent="0.2">
      <c r="A249" s="100"/>
      <c r="B249" s="100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100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102" customFormat="1" x14ac:dyDescent="0.2">
      <c r="A250" s="100"/>
      <c r="B250" s="100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100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102" customFormat="1" x14ac:dyDescent="0.2">
      <c r="A251" s="100"/>
      <c r="B251" s="100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100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102" customFormat="1" x14ac:dyDescent="0.2">
      <c r="A252" s="100"/>
      <c r="B252" s="100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100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102" customFormat="1" x14ac:dyDescent="0.2">
      <c r="A253" s="100"/>
      <c r="B253" s="100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100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102" customFormat="1" x14ac:dyDescent="0.2">
      <c r="A254" s="100"/>
      <c r="B254" s="100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100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102" customFormat="1" x14ac:dyDescent="0.2">
      <c r="A255" s="100"/>
      <c r="B255" s="100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100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102" customFormat="1" x14ac:dyDescent="0.2">
      <c r="A256" s="100"/>
      <c r="B256" s="100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100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102" customFormat="1" x14ac:dyDescent="0.2">
      <c r="A257" s="100"/>
      <c r="B257" s="100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100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102" customFormat="1" x14ac:dyDescent="0.2">
      <c r="A258" s="100"/>
      <c r="B258" s="100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100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102" customFormat="1" x14ac:dyDescent="0.2">
      <c r="A259" s="100"/>
      <c r="B259" s="100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100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102" customFormat="1" x14ac:dyDescent="0.2">
      <c r="A260" s="100"/>
      <c r="B260" s="100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100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102" customFormat="1" x14ac:dyDescent="0.2">
      <c r="A261" s="100"/>
      <c r="B261" s="100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100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102" customFormat="1" x14ac:dyDescent="0.2">
      <c r="A262" s="100"/>
      <c r="B262" s="100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100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102" customFormat="1" x14ac:dyDescent="0.2">
      <c r="A263" s="100"/>
      <c r="B263" s="100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100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102" customFormat="1" x14ac:dyDescent="0.2">
      <c r="A264" s="100"/>
      <c r="B264" s="100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100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102" customFormat="1" x14ac:dyDescent="0.2">
      <c r="A265" s="100"/>
      <c r="B265" s="100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100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102" customFormat="1" x14ac:dyDescent="0.2">
      <c r="A266" s="100"/>
      <c r="B266" s="100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100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102" customFormat="1" x14ac:dyDescent="0.2">
      <c r="A267" s="100"/>
      <c r="B267" s="100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100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102" customFormat="1" x14ac:dyDescent="0.2">
      <c r="A268" s="100"/>
      <c r="B268" s="100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100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102" customFormat="1" x14ac:dyDescent="0.2">
      <c r="A269" s="100"/>
      <c r="B269" s="100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100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102" customFormat="1" x14ac:dyDescent="0.2">
      <c r="A270" s="100"/>
      <c r="B270" s="100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100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102" customFormat="1" x14ac:dyDescent="0.2">
      <c r="A271" s="100"/>
      <c r="B271" s="100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100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102" customFormat="1" x14ac:dyDescent="0.2">
      <c r="A272" s="100"/>
      <c r="B272" s="100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100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102" customFormat="1" x14ac:dyDescent="0.2">
      <c r="A273" s="100"/>
      <c r="B273" s="100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100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102" customFormat="1" x14ac:dyDescent="0.2">
      <c r="A274" s="100"/>
      <c r="B274" s="100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100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102" customFormat="1" x14ac:dyDescent="0.2">
      <c r="A275" s="100"/>
      <c r="B275" s="100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100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102" customFormat="1" x14ac:dyDescent="0.2">
      <c r="A276" s="100"/>
      <c r="B276" s="100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100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102" customFormat="1" x14ac:dyDescent="0.2">
      <c r="A277" s="100"/>
      <c r="B277" s="100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100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102" customFormat="1" x14ac:dyDescent="0.2">
      <c r="A278" s="100"/>
      <c r="B278" s="100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100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102" customFormat="1" x14ac:dyDescent="0.2">
      <c r="A279" s="100"/>
      <c r="B279" s="100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100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102" customFormat="1" x14ac:dyDescent="0.2">
      <c r="A280" s="100"/>
      <c r="B280" s="100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100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102" customFormat="1" x14ac:dyDescent="0.2">
      <c r="A281" s="100"/>
      <c r="B281" s="100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100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102" customFormat="1" x14ac:dyDescent="0.2">
      <c r="A282" s="100"/>
      <c r="B282" s="100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100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102" customFormat="1" x14ac:dyDescent="0.2">
      <c r="A283" s="100"/>
      <c r="B283" s="100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100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102" customFormat="1" x14ac:dyDescent="0.2">
      <c r="A284" s="100"/>
      <c r="B284" s="100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100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102" customFormat="1" x14ac:dyDescent="0.2">
      <c r="A285" s="100"/>
      <c r="B285" s="100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100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102" customFormat="1" x14ac:dyDescent="0.2">
      <c r="A286" s="100"/>
      <c r="B286" s="100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100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102" customFormat="1" x14ac:dyDescent="0.2">
      <c r="A287" s="100"/>
      <c r="B287" s="100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100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102" customFormat="1" x14ac:dyDescent="0.2">
      <c r="A288" s="100"/>
      <c r="B288" s="100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100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102" customFormat="1" x14ac:dyDescent="0.2">
      <c r="A289" s="100"/>
      <c r="B289" s="100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100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102" customFormat="1" x14ac:dyDescent="0.2">
      <c r="A290" s="100"/>
      <c r="B290" s="100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100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102" customFormat="1" x14ac:dyDescent="0.2">
      <c r="A291" s="100"/>
      <c r="B291" s="100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100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102" customFormat="1" x14ac:dyDescent="0.2">
      <c r="A292" s="100"/>
      <c r="B292" s="100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100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102" customFormat="1" x14ac:dyDescent="0.2">
      <c r="A293" s="100"/>
      <c r="B293" s="100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100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102" customFormat="1" x14ac:dyDescent="0.2">
      <c r="A294" s="100"/>
      <c r="B294" s="100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100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102" customFormat="1" x14ac:dyDescent="0.2">
      <c r="A295" s="100"/>
      <c r="B295" s="100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100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102" customFormat="1" x14ac:dyDescent="0.2">
      <c r="A296" s="100"/>
      <c r="B296" s="100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100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102" customFormat="1" x14ac:dyDescent="0.2">
      <c r="A297" s="100"/>
      <c r="B297" s="100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100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102" customFormat="1" x14ac:dyDescent="0.2">
      <c r="A298" s="100"/>
      <c r="B298" s="100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100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102" customFormat="1" x14ac:dyDescent="0.2">
      <c r="A299" s="100"/>
      <c r="B299" s="100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100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102" customFormat="1" x14ac:dyDescent="0.2">
      <c r="A300" s="100"/>
      <c r="B300" s="100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100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102" customFormat="1" x14ac:dyDescent="0.2">
      <c r="A301" s="100"/>
      <c r="B301" s="100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100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102" customFormat="1" x14ac:dyDescent="0.2">
      <c r="A302" s="100"/>
      <c r="B302" s="100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100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102" customFormat="1" x14ac:dyDescent="0.2">
      <c r="A303" s="100"/>
      <c r="B303" s="100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100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102" customFormat="1" x14ac:dyDescent="0.2">
      <c r="A304" s="100"/>
      <c r="B304" s="100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100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102" customFormat="1" x14ac:dyDescent="0.2">
      <c r="A305" s="100"/>
      <c r="B305" s="100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100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102" customFormat="1" x14ac:dyDescent="0.2">
      <c r="A306" s="100"/>
      <c r="B306" s="100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100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102" customFormat="1" x14ac:dyDescent="0.2">
      <c r="A307" s="100"/>
      <c r="B307" s="100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100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102" customFormat="1" x14ac:dyDescent="0.2">
      <c r="A308" s="100"/>
      <c r="B308" s="100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100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102" customFormat="1" x14ac:dyDescent="0.2">
      <c r="A309" s="100"/>
      <c r="B309" s="100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100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102" customFormat="1" x14ac:dyDescent="0.2">
      <c r="A310" s="100"/>
      <c r="B310" s="100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100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102" customFormat="1" x14ac:dyDescent="0.2">
      <c r="A311" s="100"/>
      <c r="B311" s="100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100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102" customFormat="1" x14ac:dyDescent="0.2">
      <c r="A312" s="100"/>
      <c r="B312" s="100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100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102" customFormat="1" x14ac:dyDescent="0.2">
      <c r="A313" s="100"/>
      <c r="B313" s="100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100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102" customFormat="1" x14ac:dyDescent="0.2">
      <c r="A314" s="100"/>
      <c r="B314" s="100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100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102" customFormat="1" x14ac:dyDescent="0.2">
      <c r="A315" s="100"/>
      <c r="B315" s="100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100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102" customFormat="1" x14ac:dyDescent="0.2">
      <c r="A316" s="100"/>
      <c r="B316" s="100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100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102" customFormat="1" x14ac:dyDescent="0.2">
      <c r="A317" s="100"/>
      <c r="B317" s="100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100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102" customFormat="1" x14ac:dyDescent="0.2">
      <c r="A318" s="100"/>
      <c r="B318" s="100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100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102" customFormat="1" x14ac:dyDescent="0.2">
      <c r="A319" s="100"/>
      <c r="B319" s="100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100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102" customFormat="1" x14ac:dyDescent="0.2">
      <c r="A320" s="100"/>
      <c r="B320" s="100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100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102" customFormat="1" x14ac:dyDescent="0.2">
      <c r="A321" s="100"/>
      <c r="B321" s="100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100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102" customFormat="1" x14ac:dyDescent="0.2">
      <c r="A322" s="100"/>
      <c r="B322" s="100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100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102" customFormat="1" x14ac:dyDescent="0.2">
      <c r="A323" s="100"/>
      <c r="B323" s="100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100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102" customFormat="1" x14ac:dyDescent="0.2">
      <c r="A324" s="100"/>
      <c r="B324" s="100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100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102" customFormat="1" x14ac:dyDescent="0.2">
      <c r="A325" s="100"/>
      <c r="B325" s="100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100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102" customFormat="1" x14ac:dyDescent="0.2">
      <c r="A326" s="100"/>
      <c r="B326" s="100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100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102" customFormat="1" x14ac:dyDescent="0.2">
      <c r="A327" s="100"/>
      <c r="B327" s="100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100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102" customFormat="1" x14ac:dyDescent="0.2">
      <c r="A328" s="100"/>
      <c r="B328" s="100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100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102" customFormat="1" x14ac:dyDescent="0.2">
      <c r="A329" s="100"/>
      <c r="B329" s="100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100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102" customFormat="1" x14ac:dyDescent="0.2">
      <c r="A330" s="100"/>
      <c r="B330" s="100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100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102" customFormat="1" x14ac:dyDescent="0.2">
      <c r="A331" s="100"/>
      <c r="B331" s="100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100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102" customFormat="1" x14ac:dyDescent="0.2">
      <c r="A332" s="100"/>
      <c r="B332" s="100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100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102" customFormat="1" x14ac:dyDescent="0.2">
      <c r="A333" s="100"/>
      <c r="B333" s="100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100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102" customFormat="1" x14ac:dyDescent="0.2">
      <c r="A334" s="100"/>
      <c r="B334" s="100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100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102" customFormat="1" x14ac:dyDescent="0.2">
      <c r="A335" s="100"/>
      <c r="B335" s="100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100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102" customFormat="1" x14ac:dyDescent="0.2">
      <c r="A336" s="100"/>
      <c r="B336" s="100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100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102" customFormat="1" x14ac:dyDescent="0.2">
      <c r="A337" s="100"/>
      <c r="B337" s="100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100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102" customFormat="1" x14ac:dyDescent="0.2">
      <c r="A338" s="100"/>
      <c r="B338" s="100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100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102" customFormat="1" x14ac:dyDescent="0.2">
      <c r="A339" s="100"/>
      <c r="B339" s="100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100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102" customFormat="1" x14ac:dyDescent="0.2">
      <c r="A340" s="100"/>
      <c r="B340" s="100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100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102" customFormat="1" x14ac:dyDescent="0.2">
      <c r="A341" s="100"/>
      <c r="B341" s="100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100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102" customFormat="1" x14ac:dyDescent="0.2">
      <c r="A342" s="100"/>
      <c r="B342" s="100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100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102" customFormat="1" x14ac:dyDescent="0.2">
      <c r="A343" s="100"/>
      <c r="B343" s="100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100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102" customFormat="1" x14ac:dyDescent="0.2">
      <c r="A344" s="100"/>
      <c r="B344" s="100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100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102" customFormat="1" x14ac:dyDescent="0.2">
      <c r="A345" s="100"/>
      <c r="B345" s="100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100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102" customFormat="1" x14ac:dyDescent="0.2">
      <c r="A346" s="100"/>
      <c r="B346" s="100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100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102" customFormat="1" x14ac:dyDescent="0.2">
      <c r="A347" s="100"/>
      <c r="B347" s="100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100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102" customFormat="1" x14ac:dyDescent="0.2">
      <c r="A348" s="100"/>
      <c r="B348" s="100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100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102" customFormat="1" x14ac:dyDescent="0.2">
      <c r="A349" s="100"/>
      <c r="B349" s="100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100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102" customFormat="1" x14ac:dyDescent="0.2">
      <c r="A350" s="100"/>
      <c r="B350" s="100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100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102" customFormat="1" x14ac:dyDescent="0.2">
      <c r="A351" s="100"/>
      <c r="B351" s="100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100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102" customFormat="1" x14ac:dyDescent="0.2">
      <c r="A352" s="100"/>
      <c r="B352" s="100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100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102" customFormat="1" x14ac:dyDescent="0.2">
      <c r="A353" s="100"/>
      <c r="B353" s="100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100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102" customFormat="1" x14ac:dyDescent="0.2">
      <c r="A354" s="100"/>
      <c r="B354" s="100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100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102" customFormat="1" x14ac:dyDescent="0.2">
      <c r="A355" s="100"/>
      <c r="B355" s="100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100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102" customFormat="1" x14ac:dyDescent="0.2">
      <c r="A356" s="100"/>
      <c r="B356" s="100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100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102" customFormat="1" x14ac:dyDescent="0.2">
      <c r="A357" s="100"/>
      <c r="B357" s="10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100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102" customFormat="1" x14ac:dyDescent="0.2">
      <c r="A358" s="100"/>
      <c r="B358" s="100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100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102" customFormat="1" x14ac:dyDescent="0.2">
      <c r="A359" s="100"/>
      <c r="B359" s="100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100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102" customFormat="1" x14ac:dyDescent="0.2">
      <c r="A360" s="100"/>
      <c r="B360" s="100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100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102" customFormat="1" x14ac:dyDescent="0.2">
      <c r="A361" s="100"/>
      <c r="B361" s="100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100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102" customFormat="1" x14ac:dyDescent="0.2">
      <c r="A362" s="100"/>
      <c r="B362" s="100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100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102" customFormat="1" x14ac:dyDescent="0.2">
      <c r="A363" s="100"/>
      <c r="B363" s="100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100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102" customFormat="1" x14ac:dyDescent="0.2">
      <c r="A364" s="100"/>
      <c r="B364" s="100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100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102" customFormat="1" x14ac:dyDescent="0.2">
      <c r="A365" s="100"/>
      <c r="B365" s="100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100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102" customFormat="1" x14ac:dyDescent="0.2">
      <c r="A366" s="100"/>
      <c r="B366" s="100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100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102" customFormat="1" x14ac:dyDescent="0.2">
      <c r="A367" s="100"/>
      <c r="B367" s="100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100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102" customFormat="1" x14ac:dyDescent="0.2">
      <c r="A368" s="100"/>
      <c r="B368" s="100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100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102" customFormat="1" x14ac:dyDescent="0.2">
      <c r="A369" s="100"/>
      <c r="B369" s="10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100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102" customFormat="1" x14ac:dyDescent="0.2">
      <c r="A370" s="100"/>
      <c r="B370" s="100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100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102" customFormat="1" x14ac:dyDescent="0.2">
      <c r="A371" s="100"/>
      <c r="B371" s="100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100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102" customFormat="1" x14ac:dyDescent="0.2">
      <c r="A372" s="100"/>
      <c r="B372" s="100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100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102" customFormat="1" x14ac:dyDescent="0.2">
      <c r="A373" s="100"/>
      <c r="B373" s="100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100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102" customFormat="1" x14ac:dyDescent="0.2">
      <c r="A374" s="100"/>
      <c r="B374" s="100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100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102" customFormat="1" x14ac:dyDescent="0.2">
      <c r="A375" s="100"/>
      <c r="B375" s="100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100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102" customFormat="1" x14ac:dyDescent="0.2">
      <c r="A376" s="100"/>
      <c r="B376" s="100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100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102" customFormat="1" x14ac:dyDescent="0.2">
      <c r="A377" s="100"/>
      <c r="B377" s="100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100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102" customFormat="1" x14ac:dyDescent="0.2">
      <c r="A378" s="100"/>
      <c r="B378" s="100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100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102" customFormat="1" x14ac:dyDescent="0.2">
      <c r="A379" s="100"/>
      <c r="B379" s="100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100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102" customFormat="1" x14ac:dyDescent="0.2">
      <c r="A380" s="100"/>
      <c r="B380" s="100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100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102" customFormat="1" x14ac:dyDescent="0.2">
      <c r="A381" s="100"/>
      <c r="B381" s="100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100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102" customFormat="1" x14ac:dyDescent="0.2">
      <c r="A382" s="100"/>
      <c r="B382" s="100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100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102" customFormat="1" x14ac:dyDescent="0.2">
      <c r="A383" s="100"/>
      <c r="B383" s="100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100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102" customFormat="1" x14ac:dyDescent="0.2">
      <c r="A384" s="100"/>
      <c r="B384" s="100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100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102" customFormat="1" x14ac:dyDescent="0.2">
      <c r="A385" s="100"/>
      <c r="B385" s="100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100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102" customFormat="1" x14ac:dyDescent="0.2">
      <c r="A386" s="100"/>
      <c r="B386" s="100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100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102" customFormat="1" x14ac:dyDescent="0.2">
      <c r="A387" s="100"/>
      <c r="B387" s="100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100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102" customFormat="1" x14ac:dyDescent="0.2">
      <c r="A388" s="100"/>
      <c r="B388" s="100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100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102" customFormat="1" x14ac:dyDescent="0.2">
      <c r="A389" s="100"/>
      <c r="B389" s="100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100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102" customFormat="1" x14ac:dyDescent="0.2">
      <c r="A390" s="100"/>
      <c r="B390" s="100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100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102" customFormat="1" x14ac:dyDescent="0.2">
      <c r="A391" s="100"/>
      <c r="B391" s="100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100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102" customFormat="1" x14ac:dyDescent="0.2">
      <c r="A392" s="100"/>
      <c r="B392" s="100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100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102" customFormat="1" x14ac:dyDescent="0.2">
      <c r="A393" s="100"/>
      <c r="B393" s="100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100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102" customFormat="1" x14ac:dyDescent="0.2">
      <c r="A394" s="100"/>
      <c r="B394" s="100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100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102" customFormat="1" x14ac:dyDescent="0.2">
      <c r="A395" s="100"/>
      <c r="B395" s="100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100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102" customFormat="1" x14ac:dyDescent="0.2">
      <c r="A396" s="100"/>
      <c r="B396" s="100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100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102" customFormat="1" x14ac:dyDescent="0.2">
      <c r="A397" s="100"/>
      <c r="B397" s="100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100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102" customFormat="1" x14ac:dyDescent="0.2">
      <c r="A398" s="100"/>
      <c r="B398" s="100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100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102" customFormat="1" x14ac:dyDescent="0.2">
      <c r="A399" s="100"/>
      <c r="B399" s="100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100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102" customFormat="1" x14ac:dyDescent="0.2">
      <c r="A400" s="100"/>
      <c r="B400" s="100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100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102" customFormat="1" x14ac:dyDescent="0.2">
      <c r="A401" s="100"/>
      <c r="B401" s="100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100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102" customFormat="1" x14ac:dyDescent="0.2">
      <c r="A402" s="100"/>
      <c r="B402" s="100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100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102" customFormat="1" x14ac:dyDescent="0.2">
      <c r="A403" s="100"/>
      <c r="B403" s="100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100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102" customFormat="1" x14ac:dyDescent="0.2">
      <c r="A404" s="100"/>
      <c r="B404" s="100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100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102" customFormat="1" x14ac:dyDescent="0.2">
      <c r="A405" s="100"/>
      <c r="B405" s="100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100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102" customFormat="1" x14ac:dyDescent="0.2">
      <c r="A406" s="100"/>
      <c r="B406" s="100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100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102" customFormat="1" x14ac:dyDescent="0.2">
      <c r="A407" s="100"/>
      <c r="B407" s="100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100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102" customFormat="1" x14ac:dyDescent="0.2">
      <c r="A408" s="100"/>
      <c r="B408" s="100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100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102" customFormat="1" x14ac:dyDescent="0.2">
      <c r="A409" s="100"/>
      <c r="B409" s="100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100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102" customFormat="1" x14ac:dyDescent="0.2">
      <c r="A410" s="100"/>
      <c r="B410" s="100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100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102" customFormat="1" x14ac:dyDescent="0.2">
      <c r="A411" s="100"/>
      <c r="B411" s="100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100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102" customFormat="1" x14ac:dyDescent="0.2">
      <c r="A412" s="100"/>
      <c r="B412" s="100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100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102" customFormat="1" x14ac:dyDescent="0.2">
      <c r="A413" s="100"/>
      <c r="B413" s="100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100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102" customFormat="1" x14ac:dyDescent="0.2">
      <c r="A414" s="100"/>
      <c r="B414" s="100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100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102" customFormat="1" x14ac:dyDescent="0.2">
      <c r="A415" s="100"/>
      <c r="B415" s="100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100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102" customFormat="1" x14ac:dyDescent="0.2">
      <c r="A416" s="100"/>
      <c r="B416" s="100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100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102" customFormat="1" x14ac:dyDescent="0.2">
      <c r="A417" s="100"/>
      <c r="B417" s="100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100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102" customFormat="1" x14ac:dyDescent="0.2">
      <c r="A418" s="100"/>
      <c r="B418" s="100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100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102" customFormat="1" x14ac:dyDescent="0.2">
      <c r="A419" s="100"/>
      <c r="B419" s="100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100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102" customFormat="1" x14ac:dyDescent="0.2">
      <c r="A420" s="100"/>
      <c r="B420" s="100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100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102" customFormat="1" x14ac:dyDescent="0.2">
      <c r="A421" s="100"/>
      <c r="B421" s="100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100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102" customFormat="1" x14ac:dyDescent="0.2">
      <c r="A422" s="100"/>
      <c r="B422" s="100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100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</sheetData>
  <mergeCells count="34">
    <mergeCell ref="A1:R1"/>
    <mergeCell ref="T1:AF1"/>
    <mergeCell ref="B45:F45"/>
    <mergeCell ref="B46:G46"/>
    <mergeCell ref="AF15:AF18"/>
    <mergeCell ref="AF23:AF26"/>
    <mergeCell ref="AF31:AF34"/>
    <mergeCell ref="B41:G41"/>
    <mergeCell ref="H41:J41"/>
    <mergeCell ref="B43:E43"/>
    <mergeCell ref="H43:K43"/>
    <mergeCell ref="B44:C44"/>
    <mergeCell ref="X3:Y3"/>
    <mergeCell ref="Z3:AA3"/>
    <mergeCell ref="AB3:AC3"/>
    <mergeCell ref="AF3:AF4"/>
    <mergeCell ref="AF10:AF12"/>
    <mergeCell ref="L3:M3"/>
    <mergeCell ref="N3:O3"/>
    <mergeCell ref="P3:Q3"/>
    <mergeCell ref="R3:S3"/>
    <mergeCell ref="T3:U3"/>
    <mergeCell ref="V3:W3"/>
    <mergeCell ref="AD3:AE3"/>
    <mergeCell ref="A2:R2"/>
    <mergeCell ref="T2:AE2"/>
    <mergeCell ref="A3:A4"/>
    <mergeCell ref="B3:B4"/>
    <mergeCell ref="C3:C4"/>
    <mergeCell ref="D3:D4"/>
    <mergeCell ref="E3:E4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52" fitToWidth="0" fitToHeight="0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Развитие физкультуры</vt:lpstr>
      <vt:lpstr>на 30.04.2014</vt:lpstr>
      <vt:lpstr>30.052014</vt:lpstr>
      <vt:lpstr>30.06.2014</vt:lpstr>
      <vt:lpstr>31.07.2014</vt:lpstr>
      <vt:lpstr>Лист5</vt:lpstr>
      <vt:lpstr>'31.07.2014'!Заголовки_для_печати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2014-12-02T11:00:01Z</cp:lastPrinted>
  <dcterms:created xsi:type="dcterms:W3CDTF">1996-10-08T23:32:33Z</dcterms:created>
  <dcterms:modified xsi:type="dcterms:W3CDTF">2014-12-11T10:13:02Z</dcterms:modified>
</cp:coreProperties>
</file>