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Титульный лист" sheetId="1" r:id="rId1"/>
    <sheet name="2015 год" sheetId="2" r:id="rId2"/>
    <sheet name="январь" sheetId="3" r:id="rId3"/>
  </sheets>
  <definedNames>
    <definedName name="_xlnm.Print_Titles" localSheetId="1">'2015 год'!$A:$A,'2015 год'!$5:$7</definedName>
    <definedName name="_xlnm.Print_Titles" localSheetId="2">'январь'!$A:$A,'январь'!$5:$7</definedName>
  </definedNames>
  <calcPr fullCalcOnLoad="1"/>
</workbook>
</file>

<file path=xl/sharedStrings.xml><?xml version="1.0" encoding="utf-8"?>
<sst xmlns="http://schemas.openxmlformats.org/spreadsheetml/2006/main" count="244" uniqueCount="79">
  <si>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</si>
  <si>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</si>
  <si>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</si>
  <si>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</si>
  <si>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</si>
  <si>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</si>
  <si>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</si>
  <si>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</si>
  <si>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</si>
  <si>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</si>
  <si>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</si>
  <si>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</si>
  <si>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</si>
  <si>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</si>
  <si>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</si>
  <si>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</si>
  <si>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</si>
  <si>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</si>
  <si>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</si>
  <si>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</si>
  <si>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</si>
  <si>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</si>
  <si>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</si>
  <si>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</si>
  <si>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</si>
  <si>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</si>
  <si>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</si>
  <si>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Подпрограмма 1. "Автомобильный транспорт"</t>
  </si>
  <si>
    <t>Подпрограмма 2. "Дорожное хозяйство"</t>
  </si>
  <si>
    <t>Задача 1 Организация предоставления транспортных услуг населению и организация транспортного обслуживания населения в городе Когалыме</t>
  </si>
  <si>
    <t>Задача 1 Организация по строительству (реконструкции), капитальному ремонту и ремонту автомобильных дорог общего пользования местного значения в границах города Когалыма</t>
  </si>
  <si>
    <t>Итого по задаче 2</t>
  </si>
  <si>
    <t>Задача 2 Организация дорожной деятельности в отношении автомобильных дорог местного значения в границах города Когалыма</t>
  </si>
  <si>
    <t>Итого по задаче 1</t>
  </si>
  <si>
    <t>Итого по подпрограмме 2</t>
  </si>
  <si>
    <t>Всего по программе, в том числе</t>
  </si>
  <si>
    <t>Л.Г.Низамова</t>
  </si>
  <si>
    <t>Согласовано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</si>
  <si>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</si>
  <si>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</si>
  <si>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>привлечённые средства</t>
  </si>
  <si>
    <t xml:space="preserve">1.3. Проектирование и строительство кольцевых развязок, строительство памятника покорителям Западной Сибири </t>
  </si>
  <si>
    <t>Профинансировано (АО)</t>
  </si>
  <si>
    <t>1.2. Реконструкция участка автомобильной дороги по улице Дружбы народов со строительством кольцевых развязок (в том числе ПИР)</t>
  </si>
  <si>
    <t>Исполнитель Шмытова Е.Ю. тел.  93-790</t>
  </si>
  <si>
    <t>Итого по (задаче) подпрограмме 1</t>
  </si>
  <si>
    <t>Муниципальная программа "Развитие транспортной системы города Когалыма на 2014-2017 годы"</t>
  </si>
  <si>
    <t>План на 2015 год</t>
  </si>
  <si>
    <t>Ответственный исполнитель</t>
  </si>
  <si>
    <t>Соисполнители мероприятий программы:</t>
  </si>
  <si>
    <t>МКУ "УЖКХ города Когалыма" *</t>
  </si>
  <si>
    <t>МКУ "УКС города Когалыма" **</t>
  </si>
  <si>
    <t>МБУ "Коммунспецавтотехника" ***</t>
  </si>
  <si>
    <t>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(***)</t>
  </si>
  <si>
    <t>2.2. Техническое обслуживание электрооборудования светофорных объектов (*)</t>
  </si>
  <si>
    <t>2.3. Организация обеспечения электроэнергией светофорных объектов (*)</t>
  </si>
  <si>
    <t>2.4. Установка, перенос и модернизация светофорных объектов (*)</t>
  </si>
  <si>
    <t>1.Капитальный ремонт дорог (**)</t>
  </si>
  <si>
    <t>1.1.Перевозка пассажиров автомобильным транспортом общего пользования по городским маршрутам (*)</t>
  </si>
  <si>
    <t>"Развитие транспортной системы города Когалыма 
на 2014-2017 годы"</t>
  </si>
  <si>
    <t>на 2015 год</t>
  </si>
  <si>
    <t>2014 год</t>
  </si>
  <si>
    <t>Заместитель главы</t>
  </si>
  <si>
    <t>_______________П.А.Ращупкин</t>
  </si>
  <si>
    <t>1.1. Капитальный ремонт дорог (**)</t>
  </si>
  <si>
    <t>1.2. Реконструкция участка автомобильной дороги по улице Дружбы народов со строительством кольцевых развязок (в том числе ПИР) (**)</t>
  </si>
  <si>
    <t>1.3. Проектирование развязки Восточной (проспект Нефтяников, улица Ноябрьская) (**)</t>
  </si>
  <si>
    <t>1.4. Проектирование кольцевой транспортной развязки на пересечении улицы Степана Повха - улицы Сибирская - проспект Шмидта (**)</t>
  </si>
  <si>
    <t>В соответсвии с техническим заданием ведется подготовка аукционной документации</t>
  </si>
  <si>
    <t>Функции заказчика по контракту на выполнение проектно-изыскательских работ переданы 19.06.2014, сумма контракта 11357,23 тыс.руб., срок окончания выполнения работ 31.05.2015
Выполнение работ предусмотрено в три этапа, выполнены I, II этапы, ведется выполнение III этапа работ. Для выполнения которого с ОАО "РЖД" ведется согласование строительства кольцевой развязки на земельном участке, находящемся у него в аренде.</t>
  </si>
  <si>
    <t>Функции заказчика по контракту переданы 23.12.2014, цена контракта 3800,60 тыс.руб., срок завершения работ 20.04.2015. В 2014 году перечислен аванс в размере 50% от цены контракта, ведется выполнение работ
Выполнение работ предусмотрено в три этапа, выполнены I, II этапы, ведется выполн</t>
  </si>
  <si>
    <t>Функции заказчика по контракту переданы 23.12.2014, цена контракта 3614,00 тыс.руб., срок завершения работ 20.04.2015. В 2014 году перечислен аванс в размере 50% от цены контракта, ведется выполнение работ
Выполнение работ предусмотрено в три этапа, выполнены I, II этапы, ведется выполн</t>
  </si>
  <si>
    <t xml:space="preserve">Экономия за счёт оплаты фактически  потреблённой электроэнергии </t>
  </si>
  <si>
    <t>Оплата проведена согласно выставленному счёту-фактуре (экономия по оплате кредиторской задолженности за декабрь 2014 года)</t>
  </si>
  <si>
    <t>Начальник ОРЖКХ</t>
  </si>
  <si>
    <t>исполнитель</t>
  </si>
  <si>
    <t>специалист-эксперт ОРЖКХ</t>
  </si>
  <si>
    <t>Шмытова Е.Ю.</t>
  </si>
  <si>
    <t>тел. 8(34667)93-792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</si>
</sst>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5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65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3" sqref="A13:I13"/>
    </sheetView>
  </sheetViews>
  <sheetFormatPr defaultColWidth="9.140625" defaultRowHeight="12.75"/>
  <cols>
    <col min="1" max="5" width="9.140625" style="9" customWidth="1"/>
    <col min="6" max="6" width="8.8515625" style="9" customWidth="1"/>
    <col min="7" max="8" width="9.140625" style="9" customWidth="1"/>
    <col min="9" max="9" width="18.421875" style="9" customWidth="1"/>
    <col min="10" max="16384" width="9.140625" style="9" customWidth="1"/>
  </cols>
  <sheetData>
    <row r="1" spans="1:9" ht="18.75">
      <c r="A1" s="12"/>
      <c r="B1" s="12"/>
      <c r="G1" s="53" t="s">
        <v>37</v>
      </c>
      <c r="H1" s="53"/>
      <c r="I1" s="53"/>
    </row>
    <row r="2" spans="7:9" ht="16.5">
      <c r="G2" s="54" t="s">
        <v>62</v>
      </c>
      <c r="H2" s="54"/>
      <c r="I2" s="54"/>
    </row>
    <row r="3" spans="7:9" ht="16.5">
      <c r="G3" s="54" t="s">
        <v>38</v>
      </c>
      <c r="H3" s="54"/>
      <c r="I3" s="54"/>
    </row>
    <row r="4" spans="7:9" ht="25.5" customHeight="1">
      <c r="G4" s="54" t="s">
        <v>63</v>
      </c>
      <c r="H4" s="54"/>
      <c r="I4" s="54"/>
    </row>
    <row r="5" ht="14.25" customHeight="1"/>
    <row r="12" spans="1:9" ht="20.2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51.75" customHeight="1">
      <c r="A13" s="56" t="s">
        <v>39</v>
      </c>
      <c r="B13" s="56"/>
      <c r="C13" s="56"/>
      <c r="D13" s="56"/>
      <c r="E13" s="56"/>
      <c r="F13" s="56"/>
      <c r="G13" s="56"/>
      <c r="H13" s="56"/>
      <c r="I13" s="56"/>
    </row>
    <row r="14" ht="22.5" customHeight="1"/>
    <row r="15" spans="1:9" ht="27" customHeight="1">
      <c r="A15" s="55" t="s">
        <v>24</v>
      </c>
      <c r="B15" s="55"/>
      <c r="C15" s="55"/>
      <c r="D15" s="55"/>
      <c r="E15" s="55"/>
      <c r="F15" s="55"/>
      <c r="G15" s="55"/>
      <c r="H15" s="55"/>
      <c r="I15" s="55"/>
    </row>
    <row r="16" spans="1:9" ht="27" customHeight="1">
      <c r="A16" s="55" t="s">
        <v>25</v>
      </c>
      <c r="B16" s="55"/>
      <c r="C16" s="55"/>
      <c r="D16" s="55"/>
      <c r="E16" s="55"/>
      <c r="F16" s="55"/>
      <c r="G16" s="55"/>
      <c r="H16" s="55"/>
      <c r="I16" s="55"/>
    </row>
    <row r="17" spans="1:9" ht="57.75" customHeight="1">
      <c r="A17" s="57" t="s">
        <v>59</v>
      </c>
      <c r="B17" s="57"/>
      <c r="C17" s="57"/>
      <c r="D17" s="57"/>
      <c r="E17" s="57"/>
      <c r="F17" s="57"/>
      <c r="G17" s="57"/>
      <c r="H17" s="57"/>
      <c r="I17" s="57"/>
    </row>
    <row r="20" spans="1:9" ht="20.25">
      <c r="A20" s="55" t="s">
        <v>60</v>
      </c>
      <c r="B20" s="55"/>
      <c r="C20" s="55"/>
      <c r="D20" s="55"/>
      <c r="E20" s="55"/>
      <c r="F20" s="55"/>
      <c r="G20" s="55"/>
      <c r="H20" s="55"/>
      <c r="I20" s="55"/>
    </row>
    <row r="44" spans="1:9" ht="16.5">
      <c r="A44" s="53" t="s">
        <v>26</v>
      </c>
      <c r="B44" s="53"/>
      <c r="C44" s="53"/>
      <c r="D44" s="53"/>
      <c r="E44" s="53"/>
      <c r="F44" s="53"/>
      <c r="G44" s="53"/>
      <c r="H44" s="53"/>
      <c r="I44" s="53"/>
    </row>
    <row r="45" spans="1:9" ht="16.5">
      <c r="A45" s="53" t="s">
        <v>61</v>
      </c>
      <c r="B45" s="53"/>
      <c r="C45" s="53"/>
      <c r="D45" s="53"/>
      <c r="E45" s="53"/>
      <c r="F45" s="53"/>
      <c r="G45" s="53"/>
      <c r="H45" s="53"/>
      <c r="I45" s="53"/>
    </row>
  </sheetData>
  <sheetProtection/>
  <mergeCells count="12">
    <mergeCell ref="A44:I44"/>
    <mergeCell ref="A20:I20"/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"/>
  <sheetViews>
    <sheetView showGridLines="0" zoomScale="70" zoomScaleNormal="70" zoomScaleSheetLayoutView="75" zoomScalePageLayoutView="0" workbookViewId="0" topLeftCell="A1">
      <pane xSplit="5" ySplit="7" topLeftCell="H4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:A3"/>
    </sheetView>
  </sheetViews>
  <sheetFormatPr defaultColWidth="9.140625" defaultRowHeight="12.75"/>
  <cols>
    <col min="1" max="1" width="57.7109375" style="1" customWidth="1"/>
    <col min="2" max="2" width="15.140625" style="2" customWidth="1"/>
    <col min="3" max="3" width="17.28125" style="25" hidden="1" customWidth="1"/>
    <col min="4" max="4" width="12.421875" style="25" hidden="1" customWidth="1"/>
    <col min="5" max="5" width="14.8515625" style="3" hidden="1" customWidth="1"/>
    <col min="6" max="7" width="13.421875" style="3" hidden="1" customWidth="1"/>
    <col min="8" max="8" width="16.140625" style="1" customWidth="1"/>
    <col min="9" max="9" width="16.140625" style="1" hidden="1" customWidth="1"/>
    <col min="10" max="10" width="16.140625" style="1" customWidth="1"/>
    <col min="11" max="11" width="16.140625" style="1" hidden="1" customWidth="1"/>
    <col min="12" max="12" width="16.140625" style="1" customWidth="1"/>
    <col min="13" max="13" width="16.140625" style="1" hidden="1" customWidth="1"/>
    <col min="14" max="14" width="16.140625" style="1" customWidth="1"/>
    <col min="15" max="15" width="11.28125" style="1" hidden="1" customWidth="1"/>
    <col min="16" max="16" width="16.140625" style="1" customWidth="1"/>
    <col min="17" max="17" width="16.140625" style="1" hidden="1" customWidth="1"/>
    <col min="18" max="18" width="16.140625" style="1" customWidth="1"/>
    <col min="19" max="19" width="16.140625" style="1" hidden="1" customWidth="1"/>
    <col min="20" max="20" width="16.140625" style="3" customWidth="1"/>
    <col min="21" max="21" width="16.140625" style="3" hidden="1" customWidth="1"/>
    <col min="22" max="22" width="16.140625" style="3" customWidth="1"/>
    <col min="23" max="23" width="16.140625" style="3" hidden="1" customWidth="1"/>
    <col min="24" max="24" width="16.140625" style="3" customWidth="1"/>
    <col min="25" max="25" width="12.421875" style="3" hidden="1" customWidth="1"/>
    <col min="26" max="26" width="14.28125" style="3" customWidth="1"/>
    <col min="27" max="27" width="14.57421875" style="3" hidden="1" customWidth="1"/>
    <col min="28" max="28" width="16.140625" style="3" customWidth="1"/>
    <col min="29" max="29" width="13.28125" style="3" hidden="1" customWidth="1"/>
    <col min="30" max="30" width="16.140625" style="3" customWidth="1"/>
    <col min="31" max="31" width="12.8515625" style="3" hidden="1" customWidth="1"/>
    <col min="32" max="32" width="31.00390625" style="2" customWidth="1"/>
    <col min="33" max="16384" width="9.140625" style="1" customWidth="1"/>
  </cols>
  <sheetData>
    <row r="1" spans="1:8" ht="12.75" customHeight="1">
      <c r="A1" s="36"/>
      <c r="G1" s="59"/>
      <c r="H1" s="59"/>
    </row>
    <row r="2" spans="1:19" ht="40.5" customHeight="1">
      <c r="A2" s="58" t="s">
        <v>46</v>
      </c>
      <c r="O2" s="59"/>
      <c r="P2" s="59"/>
      <c r="Q2" s="59"/>
      <c r="R2" s="59"/>
      <c r="S2" s="59"/>
    </row>
    <row r="3" spans="1:19" ht="49.5" customHeight="1">
      <c r="A3" s="58"/>
      <c r="B3" s="24"/>
      <c r="C3" s="26"/>
      <c r="D3" s="26"/>
      <c r="E3" s="24"/>
      <c r="F3" s="24"/>
      <c r="G3" s="24"/>
      <c r="H3" s="24"/>
      <c r="I3" s="24"/>
      <c r="O3" s="60"/>
      <c r="P3" s="60"/>
      <c r="Q3" s="60"/>
      <c r="R3" s="60"/>
      <c r="S3" s="60"/>
    </row>
    <row r="4" spans="1:32" ht="18.75" customHeight="1">
      <c r="A4" s="13"/>
      <c r="B4" s="13"/>
      <c r="C4" s="27"/>
      <c r="D4" s="27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4" t="s">
        <v>14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 t="s">
        <v>14</v>
      </c>
    </row>
    <row r="5" spans="1:32" s="5" customFormat="1" ht="18.75" customHeight="1">
      <c r="A5" s="61" t="s">
        <v>5</v>
      </c>
      <c r="B5" s="62" t="s">
        <v>47</v>
      </c>
      <c r="C5" s="62" t="s">
        <v>19</v>
      </c>
      <c r="D5" s="62" t="s">
        <v>42</v>
      </c>
      <c r="E5" s="62" t="s">
        <v>20</v>
      </c>
      <c r="F5" s="64" t="s">
        <v>15</v>
      </c>
      <c r="G5" s="64"/>
      <c r="H5" s="64" t="s">
        <v>0</v>
      </c>
      <c r="I5" s="64"/>
      <c r="J5" s="64" t="s">
        <v>1</v>
      </c>
      <c r="K5" s="64"/>
      <c r="L5" s="64" t="s">
        <v>2</v>
      </c>
      <c r="M5" s="64"/>
      <c r="N5" s="64" t="s">
        <v>3</v>
      </c>
      <c r="O5" s="64"/>
      <c r="P5" s="64" t="s">
        <v>4</v>
      </c>
      <c r="Q5" s="64"/>
      <c r="R5" s="64" t="s">
        <v>6</v>
      </c>
      <c r="S5" s="64"/>
      <c r="T5" s="64" t="s">
        <v>7</v>
      </c>
      <c r="U5" s="64"/>
      <c r="V5" s="64" t="s">
        <v>8</v>
      </c>
      <c r="W5" s="64"/>
      <c r="X5" s="64" t="s">
        <v>9</v>
      </c>
      <c r="Y5" s="64"/>
      <c r="Z5" s="64" t="s">
        <v>10</v>
      </c>
      <c r="AA5" s="64"/>
      <c r="AB5" s="64" t="s">
        <v>11</v>
      </c>
      <c r="AC5" s="64"/>
      <c r="AD5" s="64" t="s">
        <v>12</v>
      </c>
      <c r="AE5" s="64"/>
      <c r="AF5" s="71" t="s">
        <v>21</v>
      </c>
    </row>
    <row r="6" spans="1:32" s="5" customFormat="1" ht="75.75" customHeight="1">
      <c r="A6" s="61"/>
      <c r="B6" s="63"/>
      <c r="C6" s="63"/>
      <c r="D6" s="63"/>
      <c r="E6" s="63"/>
      <c r="F6" s="15" t="s">
        <v>17</v>
      </c>
      <c r="G6" s="15" t="s">
        <v>16</v>
      </c>
      <c r="H6" s="16" t="s">
        <v>13</v>
      </c>
      <c r="I6" s="16" t="s">
        <v>18</v>
      </c>
      <c r="J6" s="16" t="s">
        <v>13</v>
      </c>
      <c r="K6" s="16" t="s">
        <v>18</v>
      </c>
      <c r="L6" s="16" t="s">
        <v>13</v>
      </c>
      <c r="M6" s="16" t="s">
        <v>18</v>
      </c>
      <c r="N6" s="16" t="s">
        <v>13</v>
      </c>
      <c r="O6" s="16" t="s">
        <v>18</v>
      </c>
      <c r="P6" s="16" t="s">
        <v>13</v>
      </c>
      <c r="Q6" s="16" t="s">
        <v>18</v>
      </c>
      <c r="R6" s="16" t="s">
        <v>13</v>
      </c>
      <c r="S6" s="16" t="s">
        <v>18</v>
      </c>
      <c r="T6" s="16" t="s">
        <v>13</v>
      </c>
      <c r="U6" s="16" t="s">
        <v>18</v>
      </c>
      <c r="V6" s="16" t="s">
        <v>13</v>
      </c>
      <c r="W6" s="16" t="s">
        <v>18</v>
      </c>
      <c r="X6" s="16" t="s">
        <v>13</v>
      </c>
      <c r="Y6" s="16" t="s">
        <v>18</v>
      </c>
      <c r="Z6" s="16" t="s">
        <v>13</v>
      </c>
      <c r="AA6" s="16" t="s">
        <v>18</v>
      </c>
      <c r="AB6" s="16" t="s">
        <v>13</v>
      </c>
      <c r="AC6" s="16" t="s">
        <v>18</v>
      </c>
      <c r="AD6" s="16" t="s">
        <v>13</v>
      </c>
      <c r="AE6" s="16" t="s">
        <v>18</v>
      </c>
      <c r="AF6" s="71"/>
    </row>
    <row r="7" spans="1:32" s="6" customFormat="1" ht="18" customHeight="1">
      <c r="A7" s="17">
        <v>1</v>
      </c>
      <c r="B7" s="17">
        <v>2</v>
      </c>
      <c r="C7" s="28">
        <v>3</v>
      </c>
      <c r="D7" s="28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</row>
    <row r="8" spans="1:32" s="7" customFormat="1" ht="46.5" customHeight="1">
      <c r="A8" s="39" t="s">
        <v>46</v>
      </c>
      <c r="B8" s="41">
        <f>B59</f>
        <v>203007.7</v>
      </c>
      <c r="C8" s="41">
        <f>C59</f>
        <v>203007.7</v>
      </c>
      <c r="D8" s="41">
        <f>D59</f>
        <v>0</v>
      </c>
      <c r="E8" s="41">
        <f>E59</f>
        <v>4116</v>
      </c>
      <c r="F8" s="42">
        <f>E8/B8%</f>
        <v>2.0275093013713272</v>
      </c>
      <c r="G8" s="42">
        <f>E8/C8%</f>
        <v>2.0275093013713272</v>
      </c>
      <c r="H8" s="41">
        <f aca="true" t="shared" si="0" ref="H8:AE8">H59</f>
        <v>6716.25</v>
      </c>
      <c r="I8" s="41">
        <f t="shared" si="0"/>
        <v>0</v>
      </c>
      <c r="J8" s="41">
        <f t="shared" si="0"/>
        <v>10045.02</v>
      </c>
      <c r="K8" s="41">
        <f t="shared" si="0"/>
        <v>0</v>
      </c>
      <c r="L8" s="41">
        <f t="shared" si="0"/>
        <v>10356.42</v>
      </c>
      <c r="M8" s="41">
        <f t="shared" si="0"/>
        <v>0</v>
      </c>
      <c r="N8" s="41">
        <f t="shared" si="0"/>
        <v>11090.640000000001</v>
      </c>
      <c r="O8" s="41">
        <f t="shared" si="0"/>
        <v>0</v>
      </c>
      <c r="P8" s="41">
        <f t="shared" si="0"/>
        <v>11063.94</v>
      </c>
      <c r="Q8" s="41">
        <f t="shared" si="0"/>
        <v>0</v>
      </c>
      <c r="R8" s="41">
        <f t="shared" si="0"/>
        <v>8415.789999999999</v>
      </c>
      <c r="S8" s="41">
        <f t="shared" si="0"/>
        <v>0</v>
      </c>
      <c r="T8" s="41">
        <f t="shared" si="0"/>
        <v>8558.630000000001</v>
      </c>
      <c r="U8" s="41">
        <f t="shared" si="0"/>
        <v>0</v>
      </c>
      <c r="V8" s="41">
        <f t="shared" si="0"/>
        <v>32501.010000000002</v>
      </c>
      <c r="W8" s="41">
        <f t="shared" si="0"/>
        <v>0</v>
      </c>
      <c r="X8" s="41">
        <f t="shared" si="0"/>
        <v>69572.56999999999</v>
      </c>
      <c r="Y8" s="41">
        <f t="shared" si="0"/>
        <v>0</v>
      </c>
      <c r="Z8" s="41">
        <f t="shared" si="0"/>
        <v>11160.67</v>
      </c>
      <c r="AA8" s="41">
        <f t="shared" si="0"/>
        <v>0</v>
      </c>
      <c r="AB8" s="41">
        <f t="shared" si="0"/>
        <v>9348.210000000001</v>
      </c>
      <c r="AC8" s="41">
        <f t="shared" si="0"/>
        <v>0</v>
      </c>
      <c r="AD8" s="41">
        <f t="shared" si="0"/>
        <v>14178.55</v>
      </c>
      <c r="AE8" s="41">
        <f t="shared" si="0"/>
        <v>0</v>
      </c>
      <c r="AF8" s="40"/>
    </row>
    <row r="9" spans="1:32" s="8" customFormat="1" ht="21" customHeight="1">
      <c r="A9" s="22" t="s">
        <v>27</v>
      </c>
      <c r="B9" s="31">
        <f>B12</f>
        <v>22579.5</v>
      </c>
      <c r="C9" s="31">
        <f>C12</f>
        <v>22579.5</v>
      </c>
      <c r="D9" s="31">
        <f>D12</f>
        <v>0</v>
      </c>
      <c r="E9" s="31">
        <f>E12</f>
        <v>0</v>
      </c>
      <c r="F9" s="31">
        <f>E9/B9%</f>
        <v>0</v>
      </c>
      <c r="G9" s="31">
        <f>E9/C9%</f>
        <v>0</v>
      </c>
      <c r="H9" s="31">
        <f aca="true" t="shared" si="1" ref="H9:AE9">H12</f>
        <v>1563.41</v>
      </c>
      <c r="I9" s="31">
        <f t="shared" si="1"/>
        <v>0</v>
      </c>
      <c r="J9" s="31">
        <f t="shared" si="1"/>
        <v>1412.12</v>
      </c>
      <c r="K9" s="31">
        <f t="shared" si="1"/>
        <v>0</v>
      </c>
      <c r="L9" s="31">
        <f t="shared" si="1"/>
        <v>1563.41</v>
      </c>
      <c r="M9" s="31">
        <f t="shared" si="1"/>
        <v>0</v>
      </c>
      <c r="N9" s="31">
        <f t="shared" si="1"/>
        <v>1512.98</v>
      </c>
      <c r="O9" s="31">
        <f t="shared" si="1"/>
        <v>0</v>
      </c>
      <c r="P9" s="31">
        <f t="shared" si="1"/>
        <v>1744.6</v>
      </c>
      <c r="Q9" s="31">
        <f t="shared" si="1"/>
        <v>0</v>
      </c>
      <c r="R9" s="31">
        <f t="shared" si="1"/>
        <v>1308.82</v>
      </c>
      <c r="S9" s="31">
        <f t="shared" si="1"/>
        <v>0</v>
      </c>
      <c r="T9" s="31">
        <f t="shared" si="1"/>
        <v>1351.92</v>
      </c>
      <c r="U9" s="31">
        <f t="shared" si="1"/>
        <v>0</v>
      </c>
      <c r="V9" s="31">
        <f t="shared" si="1"/>
        <v>1350.17</v>
      </c>
      <c r="W9" s="31">
        <f t="shared" si="1"/>
        <v>0</v>
      </c>
      <c r="X9" s="31">
        <f t="shared" si="1"/>
        <v>1688.33</v>
      </c>
      <c r="Y9" s="31">
        <f t="shared" si="1"/>
        <v>0</v>
      </c>
      <c r="Z9" s="31">
        <f t="shared" si="1"/>
        <v>1645.24</v>
      </c>
      <c r="AA9" s="31">
        <f t="shared" si="1"/>
        <v>0</v>
      </c>
      <c r="AB9" s="31">
        <f t="shared" si="1"/>
        <v>1512.98</v>
      </c>
      <c r="AC9" s="31">
        <f t="shared" si="1"/>
        <v>0</v>
      </c>
      <c r="AD9" s="31">
        <f t="shared" si="1"/>
        <v>5925.52</v>
      </c>
      <c r="AE9" s="31">
        <f t="shared" si="1"/>
        <v>0</v>
      </c>
      <c r="AF9" s="18"/>
    </row>
    <row r="10" spans="1:32" s="8" customFormat="1" ht="70.5" customHeight="1">
      <c r="A10" s="22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18"/>
    </row>
    <row r="11" spans="1:32" s="8" customFormat="1" ht="31.5">
      <c r="A11" s="10" t="s">
        <v>58</v>
      </c>
      <c r="B11" s="32">
        <f>H11+J11+L11+N11+P11+R11+T11+V11+X11+Z11+AB11+AD11</f>
        <v>22579.5</v>
      </c>
      <c r="C11" s="33">
        <f>H11+J11+L11+N11+P11+R11+T11+V11+X11+Z11+AB11+AD11</f>
        <v>22579.5</v>
      </c>
      <c r="D11" s="33"/>
      <c r="E11" s="33">
        <f>I11+K11+M11+O11+Q11+S11+U11+W11+Y11+AA11+AC11+AE11</f>
        <v>0</v>
      </c>
      <c r="F11" s="31">
        <f>E11/B11%</f>
        <v>0</v>
      </c>
      <c r="G11" s="31">
        <f>E11/C11%</f>
        <v>0</v>
      </c>
      <c r="H11" s="32">
        <v>1563.41</v>
      </c>
      <c r="I11" s="32"/>
      <c r="J11" s="32">
        <v>1412.12</v>
      </c>
      <c r="K11" s="32"/>
      <c r="L11" s="32">
        <v>1563.41</v>
      </c>
      <c r="M11" s="32"/>
      <c r="N11" s="32">
        <v>1512.98</v>
      </c>
      <c r="O11" s="32"/>
      <c r="P11" s="32">
        <v>1744.6</v>
      </c>
      <c r="Q11" s="32"/>
      <c r="R11" s="32">
        <v>1308.82</v>
      </c>
      <c r="S11" s="32"/>
      <c r="T11" s="32">
        <v>1351.92</v>
      </c>
      <c r="U11" s="32"/>
      <c r="V11" s="32">
        <v>1350.17</v>
      </c>
      <c r="W11" s="32"/>
      <c r="X11" s="32">
        <v>1688.33</v>
      </c>
      <c r="Y11" s="32"/>
      <c r="Z11" s="32">
        <v>1645.24</v>
      </c>
      <c r="AA11" s="32"/>
      <c r="AB11" s="32">
        <v>1512.98</v>
      </c>
      <c r="AC11" s="32"/>
      <c r="AD11" s="32">
        <v>5925.52</v>
      </c>
      <c r="AE11" s="33"/>
      <c r="AF11" s="19"/>
    </row>
    <row r="12" spans="1:32" s="8" customFormat="1" ht="21" customHeight="1">
      <c r="A12" s="37" t="s">
        <v>45</v>
      </c>
      <c r="B12" s="31">
        <f>B11</f>
        <v>22579.5</v>
      </c>
      <c r="C12" s="21">
        <f>C11</f>
        <v>22579.5</v>
      </c>
      <c r="D12" s="21">
        <f>D11</f>
        <v>0</v>
      </c>
      <c r="E12" s="21">
        <f>E11</f>
        <v>0</v>
      </c>
      <c r="F12" s="31">
        <f>E12/B12%</f>
        <v>0</v>
      </c>
      <c r="G12" s="31">
        <f>E12/C12%</f>
        <v>0</v>
      </c>
      <c r="H12" s="49">
        <f aca="true" t="shared" si="2" ref="H12:AE12">H11</f>
        <v>1563.41</v>
      </c>
      <c r="I12" s="49">
        <f t="shared" si="2"/>
        <v>0</v>
      </c>
      <c r="J12" s="49">
        <f t="shared" si="2"/>
        <v>1412.12</v>
      </c>
      <c r="K12" s="49">
        <f t="shared" si="2"/>
        <v>0</v>
      </c>
      <c r="L12" s="49">
        <f t="shared" si="2"/>
        <v>1563.41</v>
      </c>
      <c r="M12" s="49">
        <f t="shared" si="2"/>
        <v>0</v>
      </c>
      <c r="N12" s="49">
        <f t="shared" si="2"/>
        <v>1512.98</v>
      </c>
      <c r="O12" s="49">
        <f t="shared" si="2"/>
        <v>0</v>
      </c>
      <c r="P12" s="49">
        <f t="shared" si="2"/>
        <v>1744.6</v>
      </c>
      <c r="Q12" s="49">
        <f t="shared" si="2"/>
        <v>0</v>
      </c>
      <c r="R12" s="49">
        <f t="shared" si="2"/>
        <v>1308.82</v>
      </c>
      <c r="S12" s="49">
        <f t="shared" si="2"/>
        <v>0</v>
      </c>
      <c r="T12" s="49">
        <f t="shared" si="2"/>
        <v>1351.92</v>
      </c>
      <c r="U12" s="49">
        <f t="shared" si="2"/>
        <v>0</v>
      </c>
      <c r="V12" s="49">
        <f t="shared" si="2"/>
        <v>1350.17</v>
      </c>
      <c r="W12" s="49">
        <f t="shared" si="2"/>
        <v>0</v>
      </c>
      <c r="X12" s="49">
        <f t="shared" si="2"/>
        <v>1688.33</v>
      </c>
      <c r="Y12" s="49">
        <f t="shared" si="2"/>
        <v>0</v>
      </c>
      <c r="Z12" s="49">
        <f t="shared" si="2"/>
        <v>1645.24</v>
      </c>
      <c r="AA12" s="49">
        <f t="shared" si="2"/>
        <v>0</v>
      </c>
      <c r="AB12" s="49">
        <f t="shared" si="2"/>
        <v>1512.98</v>
      </c>
      <c r="AC12" s="49">
        <f t="shared" si="2"/>
        <v>0</v>
      </c>
      <c r="AD12" s="49">
        <f t="shared" si="2"/>
        <v>5925.52</v>
      </c>
      <c r="AE12" s="21">
        <f t="shared" si="2"/>
        <v>0</v>
      </c>
      <c r="AF12" s="18"/>
    </row>
    <row r="13" spans="1:32" s="8" customFormat="1" ht="21" customHeight="1">
      <c r="A13" s="38" t="s">
        <v>22</v>
      </c>
      <c r="B13" s="32"/>
      <c r="C13" s="34"/>
      <c r="D13" s="34"/>
      <c r="E13" s="21"/>
      <c r="F13" s="31"/>
      <c r="G13" s="3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1"/>
      <c r="AF13" s="18"/>
    </row>
    <row r="14" spans="1:32" s="8" customFormat="1" ht="21" customHeight="1">
      <c r="A14" s="38" t="s">
        <v>23</v>
      </c>
      <c r="B14" s="32">
        <f>B12</f>
        <v>22579.5</v>
      </c>
      <c r="C14" s="34">
        <f>C12</f>
        <v>22579.5</v>
      </c>
      <c r="D14" s="34"/>
      <c r="E14" s="33">
        <f>I14+K14+M14+O14+Q14+S14+U14+W14+Y14+AA14+AC14+AE14</f>
        <v>0</v>
      </c>
      <c r="F14" s="31">
        <f>E14/B14%</f>
        <v>0</v>
      </c>
      <c r="G14" s="31">
        <f>E14/C14%</f>
        <v>0</v>
      </c>
      <c r="H14" s="32">
        <f>H12</f>
        <v>1563.41</v>
      </c>
      <c r="I14" s="32">
        <f>I12</f>
        <v>0</v>
      </c>
      <c r="J14" s="32">
        <f>J12</f>
        <v>1412.12</v>
      </c>
      <c r="K14" s="32">
        <f aca="true" t="shared" si="3" ref="K14:AE14">K12</f>
        <v>0</v>
      </c>
      <c r="L14" s="32">
        <f t="shared" si="3"/>
        <v>1563.41</v>
      </c>
      <c r="M14" s="32">
        <f t="shared" si="3"/>
        <v>0</v>
      </c>
      <c r="N14" s="32">
        <f t="shared" si="3"/>
        <v>1512.98</v>
      </c>
      <c r="O14" s="32">
        <f t="shared" si="3"/>
        <v>0</v>
      </c>
      <c r="P14" s="32">
        <f t="shared" si="3"/>
        <v>1744.6</v>
      </c>
      <c r="Q14" s="32">
        <f t="shared" si="3"/>
        <v>0</v>
      </c>
      <c r="R14" s="32">
        <f t="shared" si="3"/>
        <v>1308.82</v>
      </c>
      <c r="S14" s="32">
        <f t="shared" si="3"/>
        <v>0</v>
      </c>
      <c r="T14" s="32">
        <f t="shared" si="3"/>
        <v>1351.92</v>
      </c>
      <c r="U14" s="32">
        <f t="shared" si="3"/>
        <v>0</v>
      </c>
      <c r="V14" s="32">
        <f t="shared" si="3"/>
        <v>1350.17</v>
      </c>
      <c r="W14" s="32">
        <f t="shared" si="3"/>
        <v>0</v>
      </c>
      <c r="X14" s="32">
        <f t="shared" si="3"/>
        <v>1688.33</v>
      </c>
      <c r="Y14" s="32">
        <f t="shared" si="3"/>
        <v>0</v>
      </c>
      <c r="Z14" s="32">
        <f t="shared" si="3"/>
        <v>1645.24</v>
      </c>
      <c r="AA14" s="32">
        <f t="shared" si="3"/>
        <v>0</v>
      </c>
      <c r="AB14" s="32">
        <f t="shared" si="3"/>
        <v>1512.98</v>
      </c>
      <c r="AC14" s="32">
        <f t="shared" si="3"/>
        <v>0</v>
      </c>
      <c r="AD14" s="32">
        <f t="shared" si="3"/>
        <v>5925.52</v>
      </c>
      <c r="AE14" s="33">
        <f t="shared" si="3"/>
        <v>0</v>
      </c>
      <c r="AF14" s="18"/>
    </row>
    <row r="15" spans="1:32" s="8" customFormat="1" ht="21" customHeight="1">
      <c r="A15" s="38" t="s">
        <v>40</v>
      </c>
      <c r="B15" s="32"/>
      <c r="C15" s="34"/>
      <c r="D15" s="34"/>
      <c r="E15" s="33"/>
      <c r="F15" s="31"/>
      <c r="G15" s="31"/>
      <c r="H15" s="32"/>
      <c r="I15" s="32"/>
      <c r="J15" s="32"/>
      <c r="K15" s="49"/>
      <c r="L15" s="32"/>
      <c r="M15" s="49"/>
      <c r="N15" s="32"/>
      <c r="O15" s="49"/>
      <c r="P15" s="32"/>
      <c r="Q15" s="49"/>
      <c r="R15" s="32"/>
      <c r="S15" s="49"/>
      <c r="T15" s="32"/>
      <c r="U15" s="49"/>
      <c r="V15" s="32"/>
      <c r="W15" s="49"/>
      <c r="X15" s="32"/>
      <c r="Y15" s="49"/>
      <c r="Z15" s="32"/>
      <c r="AA15" s="49"/>
      <c r="AB15" s="32"/>
      <c r="AC15" s="49"/>
      <c r="AD15" s="32"/>
      <c r="AE15" s="21"/>
      <c r="AF15" s="18"/>
    </row>
    <row r="16" spans="1:32" s="8" customFormat="1" ht="21" customHeight="1">
      <c r="A16" s="22" t="s">
        <v>28</v>
      </c>
      <c r="B16" s="31">
        <f>B17+B34</f>
        <v>180428.2</v>
      </c>
      <c r="C16" s="31">
        <f>C17+C34</f>
        <v>180428.2</v>
      </c>
      <c r="D16" s="31">
        <f>D17+D34</f>
        <v>0</v>
      </c>
      <c r="E16" s="31">
        <f>E17+E34</f>
        <v>4116</v>
      </c>
      <c r="F16" s="31">
        <f>E16/B16%</f>
        <v>2.281239850533342</v>
      </c>
      <c r="G16" s="31">
        <f>E16/C16%</f>
        <v>2.281239850533342</v>
      </c>
      <c r="H16" s="31">
        <f aca="true" t="shared" si="4" ref="H16:AE16">H17+H34</f>
        <v>5152.84</v>
      </c>
      <c r="I16" s="31">
        <f t="shared" si="4"/>
        <v>0</v>
      </c>
      <c r="J16" s="31">
        <f t="shared" si="4"/>
        <v>8632.9</v>
      </c>
      <c r="K16" s="31">
        <f t="shared" si="4"/>
        <v>0</v>
      </c>
      <c r="L16" s="31">
        <f t="shared" si="4"/>
        <v>8793.01</v>
      </c>
      <c r="M16" s="31">
        <f t="shared" si="4"/>
        <v>0</v>
      </c>
      <c r="N16" s="31">
        <f t="shared" si="4"/>
        <v>9577.660000000002</v>
      </c>
      <c r="O16" s="31">
        <f t="shared" si="4"/>
        <v>0</v>
      </c>
      <c r="P16" s="31">
        <f t="shared" si="4"/>
        <v>9319.34</v>
      </c>
      <c r="Q16" s="31">
        <f t="shared" si="4"/>
        <v>0</v>
      </c>
      <c r="R16" s="31">
        <f t="shared" si="4"/>
        <v>7106.969999999999</v>
      </c>
      <c r="S16" s="31">
        <f t="shared" si="4"/>
        <v>0</v>
      </c>
      <c r="T16" s="31">
        <f t="shared" si="4"/>
        <v>7206.71</v>
      </c>
      <c r="U16" s="31">
        <f t="shared" si="4"/>
        <v>0</v>
      </c>
      <c r="V16" s="31">
        <f t="shared" si="4"/>
        <v>31150.84</v>
      </c>
      <c r="W16" s="31">
        <f t="shared" si="4"/>
        <v>0</v>
      </c>
      <c r="X16" s="31">
        <f t="shared" si="4"/>
        <v>67884.23999999999</v>
      </c>
      <c r="Y16" s="31">
        <f t="shared" si="4"/>
        <v>0</v>
      </c>
      <c r="Z16" s="31">
        <f t="shared" si="4"/>
        <v>9515.43</v>
      </c>
      <c r="AA16" s="31">
        <f t="shared" si="4"/>
        <v>0</v>
      </c>
      <c r="AB16" s="31">
        <f t="shared" si="4"/>
        <v>7835.2300000000005</v>
      </c>
      <c r="AC16" s="31">
        <f t="shared" si="4"/>
        <v>0</v>
      </c>
      <c r="AD16" s="31">
        <f t="shared" si="4"/>
        <v>8253.029999999999</v>
      </c>
      <c r="AE16" s="31">
        <f t="shared" si="4"/>
        <v>0</v>
      </c>
      <c r="AF16" s="18"/>
    </row>
    <row r="17" spans="1:32" s="8" customFormat="1" ht="69.75" customHeight="1">
      <c r="A17" s="22" t="s">
        <v>30</v>
      </c>
      <c r="B17" s="31">
        <f>B18+B22+B26</f>
        <v>82303.1</v>
      </c>
      <c r="C17" s="31">
        <f>C18+C22+C26</f>
        <v>82303.1</v>
      </c>
      <c r="D17" s="31">
        <f>D18+D22+D26</f>
        <v>0</v>
      </c>
      <c r="E17" s="31">
        <f>E18+E22+E26</f>
        <v>4116</v>
      </c>
      <c r="F17" s="31"/>
      <c r="G17" s="31"/>
      <c r="H17" s="31">
        <f aca="true" t="shared" si="5" ref="H17:AE17">H18+H22+H26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0</v>
      </c>
      <c r="S17" s="31">
        <f t="shared" si="5"/>
        <v>0</v>
      </c>
      <c r="T17" s="31">
        <f t="shared" si="5"/>
        <v>0</v>
      </c>
      <c r="U17" s="31">
        <f t="shared" si="5"/>
        <v>0</v>
      </c>
      <c r="V17" s="31">
        <f t="shared" si="5"/>
        <v>24690.93</v>
      </c>
      <c r="W17" s="31">
        <f t="shared" si="5"/>
        <v>0</v>
      </c>
      <c r="X17" s="31">
        <f t="shared" si="5"/>
        <v>57612.17</v>
      </c>
      <c r="Y17" s="31">
        <f t="shared" si="5"/>
        <v>0</v>
      </c>
      <c r="Z17" s="31">
        <f t="shared" si="5"/>
        <v>0</v>
      </c>
      <c r="AA17" s="31">
        <f t="shared" si="5"/>
        <v>0</v>
      </c>
      <c r="AB17" s="31">
        <f t="shared" si="5"/>
        <v>0</v>
      </c>
      <c r="AC17" s="31">
        <f t="shared" si="5"/>
        <v>0</v>
      </c>
      <c r="AD17" s="31">
        <f t="shared" si="5"/>
        <v>0</v>
      </c>
      <c r="AE17" s="31">
        <f t="shared" si="5"/>
        <v>0</v>
      </c>
      <c r="AF17" s="18"/>
    </row>
    <row r="18" spans="1:32" s="8" customFormat="1" ht="33" customHeight="1">
      <c r="A18" s="10" t="s">
        <v>57</v>
      </c>
      <c r="B18" s="31">
        <f>B19+B20+B21</f>
        <v>82303.1</v>
      </c>
      <c r="C18" s="31">
        <f>C19+C20+C21</f>
        <v>82303.1</v>
      </c>
      <c r="D18" s="31">
        <f>D19+D20+D21</f>
        <v>0</v>
      </c>
      <c r="E18" s="31">
        <f>E19+E20+E21</f>
        <v>4116</v>
      </c>
      <c r="F18" s="31"/>
      <c r="G18" s="31"/>
      <c r="H18" s="31">
        <f aca="true" t="shared" si="6" ref="H18:AE18">H19+H20+H21</f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6"/>
        <v>0</v>
      </c>
      <c r="P18" s="31">
        <f t="shared" si="6"/>
        <v>0</v>
      </c>
      <c r="Q18" s="31">
        <f t="shared" si="6"/>
        <v>0</v>
      </c>
      <c r="R18" s="31">
        <f t="shared" si="6"/>
        <v>0</v>
      </c>
      <c r="S18" s="31">
        <f t="shared" si="6"/>
        <v>0</v>
      </c>
      <c r="T18" s="31">
        <f t="shared" si="6"/>
        <v>0</v>
      </c>
      <c r="U18" s="31">
        <f t="shared" si="6"/>
        <v>0</v>
      </c>
      <c r="V18" s="31">
        <f t="shared" si="6"/>
        <v>24690.93</v>
      </c>
      <c r="W18" s="31">
        <f t="shared" si="6"/>
        <v>0</v>
      </c>
      <c r="X18" s="31">
        <f t="shared" si="6"/>
        <v>57612.17</v>
      </c>
      <c r="Y18" s="31">
        <f t="shared" si="6"/>
        <v>0</v>
      </c>
      <c r="Z18" s="31">
        <f t="shared" si="6"/>
        <v>0</v>
      </c>
      <c r="AA18" s="31">
        <f t="shared" si="6"/>
        <v>0</v>
      </c>
      <c r="AB18" s="31">
        <f t="shared" si="6"/>
        <v>0</v>
      </c>
      <c r="AC18" s="31">
        <f t="shared" si="6"/>
        <v>0</v>
      </c>
      <c r="AD18" s="31">
        <f t="shared" si="6"/>
        <v>0</v>
      </c>
      <c r="AE18" s="31">
        <f t="shared" si="6"/>
        <v>0</v>
      </c>
      <c r="AF18" s="72"/>
    </row>
    <row r="19" spans="1:32" s="7" customFormat="1" ht="31.5" customHeight="1">
      <c r="A19" s="10" t="s">
        <v>22</v>
      </c>
      <c r="B19" s="32">
        <f>H19+J19+L19+N19+P19+R19+T19+V19+X19+Z19+AB19+AD19</f>
        <v>78187.1</v>
      </c>
      <c r="C19" s="32">
        <f>H19+J19+L19+N19+P19+R19+T19+V19+X19+Z19+AB19+AD19</f>
        <v>78187.1</v>
      </c>
      <c r="D19" s="32"/>
      <c r="E19" s="32">
        <f>I19+K19+M19+O19+Q19+S19+U19+W19+Y19+AA19+AC19+AE19</f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>
        <v>23456.13</v>
      </c>
      <c r="W19" s="32"/>
      <c r="X19" s="32">
        <v>54730.97</v>
      </c>
      <c r="Y19" s="32"/>
      <c r="Z19" s="32"/>
      <c r="AA19" s="32"/>
      <c r="AB19" s="32"/>
      <c r="AC19" s="32"/>
      <c r="AD19" s="32"/>
      <c r="AE19" s="32"/>
      <c r="AF19" s="73"/>
    </row>
    <row r="20" spans="1:32" s="7" customFormat="1" ht="33" customHeight="1">
      <c r="A20" s="10" t="s">
        <v>23</v>
      </c>
      <c r="B20" s="32">
        <f>H20+J20+L20+N20+P20+R20+T20+V20+X20+Z20+AB20+AD20</f>
        <v>4116</v>
      </c>
      <c r="C20" s="32">
        <f>H20+J20+L20+N20+P20+R20+T20+V20+X20+Z20+AB20+AD20</f>
        <v>4116</v>
      </c>
      <c r="D20" s="32"/>
      <c r="E20" s="32">
        <f>J20+L20+N20+P20+R20+T20+V20+X20</f>
        <v>4116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1234.8</v>
      </c>
      <c r="W20" s="32"/>
      <c r="X20" s="32">
        <v>2881.2</v>
      </c>
      <c r="Y20" s="32"/>
      <c r="Z20" s="32"/>
      <c r="AA20" s="32"/>
      <c r="AB20" s="32"/>
      <c r="AC20" s="32"/>
      <c r="AD20" s="32"/>
      <c r="AE20" s="32"/>
      <c r="AF20" s="73"/>
    </row>
    <row r="21" spans="1:32" s="7" customFormat="1" ht="42.75" customHeight="1">
      <c r="A21" s="10" t="s">
        <v>40</v>
      </c>
      <c r="B21" s="32">
        <f>H21+J21+L21+N21+P21+R21+T21+V21+X21+Z21+AB21+AD21</f>
        <v>0</v>
      </c>
      <c r="C21" s="32">
        <f>H21+J21+L21+N21+P21+R21+T21+V21+X21+Z21+AB21+AD21</f>
        <v>0</v>
      </c>
      <c r="D21" s="32"/>
      <c r="E21" s="32">
        <f>J21+L21+N21+P21+R21+T21+V21+X21</f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74"/>
    </row>
    <row r="22" spans="1:32" s="8" customFormat="1" ht="83.25" customHeight="1" hidden="1">
      <c r="A22" s="37" t="s">
        <v>43</v>
      </c>
      <c r="B22" s="31">
        <f>B23+B24+B25</f>
        <v>0</v>
      </c>
      <c r="C22" s="31">
        <f>C23+C24+C25</f>
        <v>0</v>
      </c>
      <c r="D22" s="31">
        <f>D23+D24+D25</f>
        <v>0</v>
      </c>
      <c r="E22" s="31">
        <f>E23+E24+E25</f>
        <v>0</v>
      </c>
      <c r="F22" s="31"/>
      <c r="G22" s="31"/>
      <c r="H22" s="31">
        <f aca="true" t="shared" si="7" ref="H22:AE22">H23+H24+H25</f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1">
        <f t="shared" si="7"/>
        <v>0</v>
      </c>
      <c r="Q22" s="31">
        <f t="shared" si="7"/>
        <v>0</v>
      </c>
      <c r="R22" s="31">
        <f t="shared" si="7"/>
        <v>0</v>
      </c>
      <c r="S22" s="31">
        <f t="shared" si="7"/>
        <v>0</v>
      </c>
      <c r="T22" s="31">
        <f t="shared" si="7"/>
        <v>0</v>
      </c>
      <c r="U22" s="31">
        <f t="shared" si="7"/>
        <v>0</v>
      </c>
      <c r="V22" s="31">
        <f t="shared" si="7"/>
        <v>0</v>
      </c>
      <c r="W22" s="31">
        <f t="shared" si="7"/>
        <v>0</v>
      </c>
      <c r="X22" s="31">
        <f t="shared" si="7"/>
        <v>0</v>
      </c>
      <c r="Y22" s="31">
        <f t="shared" si="7"/>
        <v>0</v>
      </c>
      <c r="Z22" s="31">
        <f t="shared" si="7"/>
        <v>0</v>
      </c>
      <c r="AA22" s="31">
        <f t="shared" si="7"/>
        <v>0</v>
      </c>
      <c r="AB22" s="31">
        <f t="shared" si="7"/>
        <v>0</v>
      </c>
      <c r="AC22" s="31">
        <f t="shared" si="7"/>
        <v>0</v>
      </c>
      <c r="AD22" s="31">
        <f t="shared" si="7"/>
        <v>0</v>
      </c>
      <c r="AE22" s="31">
        <f t="shared" si="7"/>
        <v>0</v>
      </c>
      <c r="AF22" s="75"/>
    </row>
    <row r="23" spans="1:32" s="7" customFormat="1" ht="39" customHeight="1" hidden="1">
      <c r="A23" s="38" t="s">
        <v>22</v>
      </c>
      <c r="B23" s="32">
        <f>H23+J23+L23+N23+P23+R23+T23+V23+X23+Z23+AB23+AD23</f>
        <v>0</v>
      </c>
      <c r="C23" s="33">
        <f>H23+J23+L23+N23+P23+R23+T23+V23+X23+Z23+AB23+AD23</f>
        <v>0</v>
      </c>
      <c r="D23" s="33"/>
      <c r="E23" s="33">
        <f>I23+K23+M23+O23+Q23+S23+U23+W23+Y23+AA23+AC23+AE23</f>
        <v>0</v>
      </c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69"/>
    </row>
    <row r="24" spans="1:32" s="7" customFormat="1" ht="51.75" customHeight="1" hidden="1">
      <c r="A24" s="38" t="s">
        <v>23</v>
      </c>
      <c r="B24" s="32">
        <f>H24+J24+L24+N24+P24+R24+T24+V24+X24+Z24+AB24+AD24</f>
        <v>0</v>
      </c>
      <c r="C24" s="33">
        <f>H24+J24+L24+N24+P24+R24+T24+V24+X24+Z24+AB24+AD24</f>
        <v>0</v>
      </c>
      <c r="D24" s="33"/>
      <c r="E24" s="33">
        <f>I24+K24+M24+O24+Q24+S24+U24+W24+Y24+AA24+AC24+AE24</f>
        <v>0</v>
      </c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69"/>
    </row>
    <row r="25" spans="1:32" s="7" customFormat="1" ht="45" customHeight="1" hidden="1">
      <c r="A25" s="38" t="s">
        <v>40</v>
      </c>
      <c r="B25" s="32">
        <f>H25+J25+L25+N25+P25+R25+T25+V25+X25+Z25+AB25+AD25</f>
        <v>0</v>
      </c>
      <c r="C25" s="33">
        <f>H25+J25+L25+N25+P25+R25+T25+V25+X25+Z25+AB25+AD25</f>
        <v>0</v>
      </c>
      <c r="D25" s="33"/>
      <c r="E25" s="33">
        <f>I25+K25+M25+O25+Q25+S25+U25+W25+Y25+AA25+AC25+AE25</f>
        <v>0</v>
      </c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69"/>
    </row>
    <row r="26" spans="1:32" s="8" customFormat="1" ht="39.75" customHeight="1" hidden="1">
      <c r="A26" s="37" t="s">
        <v>41</v>
      </c>
      <c r="B26" s="31">
        <f>B27+B28+B29</f>
        <v>0</v>
      </c>
      <c r="C26" s="31">
        <f>C27+C28+C29</f>
        <v>0</v>
      </c>
      <c r="D26" s="31">
        <f>D27</f>
        <v>0</v>
      </c>
      <c r="E26" s="31">
        <f>E27+E28+E29</f>
        <v>0</v>
      </c>
      <c r="F26" s="31"/>
      <c r="G26" s="31"/>
      <c r="H26" s="31">
        <f aca="true" t="shared" si="8" ref="H26:AE26">H27+H28+H29</f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8"/>
        <v>0</v>
      </c>
      <c r="P26" s="31">
        <f t="shared" si="8"/>
        <v>0</v>
      </c>
      <c r="Q26" s="31">
        <f t="shared" si="8"/>
        <v>0</v>
      </c>
      <c r="R26" s="31">
        <f t="shared" si="8"/>
        <v>0</v>
      </c>
      <c r="S26" s="31">
        <f t="shared" si="8"/>
        <v>0</v>
      </c>
      <c r="T26" s="31">
        <f t="shared" si="8"/>
        <v>0</v>
      </c>
      <c r="U26" s="31">
        <f t="shared" si="8"/>
        <v>0</v>
      </c>
      <c r="V26" s="31">
        <f t="shared" si="8"/>
        <v>0</v>
      </c>
      <c r="W26" s="31">
        <f t="shared" si="8"/>
        <v>0</v>
      </c>
      <c r="X26" s="31">
        <f t="shared" si="8"/>
        <v>0</v>
      </c>
      <c r="Y26" s="31">
        <f t="shared" si="8"/>
        <v>0</v>
      </c>
      <c r="Z26" s="31">
        <f t="shared" si="8"/>
        <v>0</v>
      </c>
      <c r="AA26" s="31">
        <f t="shared" si="8"/>
        <v>0</v>
      </c>
      <c r="AB26" s="31">
        <f t="shared" si="8"/>
        <v>0</v>
      </c>
      <c r="AC26" s="31">
        <f t="shared" si="8"/>
        <v>0</v>
      </c>
      <c r="AD26" s="31">
        <f t="shared" si="8"/>
        <v>0</v>
      </c>
      <c r="AE26" s="31">
        <f t="shared" si="8"/>
        <v>0</v>
      </c>
      <c r="AF26" s="43"/>
    </row>
    <row r="27" spans="1:32" s="7" customFormat="1" ht="19.5" customHeight="1" hidden="1">
      <c r="A27" s="38" t="s">
        <v>22</v>
      </c>
      <c r="B27" s="32">
        <f>H27+J27+L27+N27+P27+R27+T27+V27+X27+Z27+AB27+AD27</f>
        <v>0</v>
      </c>
      <c r="C27" s="33">
        <f>H27+J27+L27+N27+P27+R27</f>
        <v>0</v>
      </c>
      <c r="D27" s="33"/>
      <c r="E27" s="33">
        <f>I27+K27+M27+O27+Q27+S27+U27+W27+Y27+AA27+AC27+AE27</f>
        <v>0</v>
      </c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43"/>
    </row>
    <row r="28" spans="1:32" s="7" customFormat="1" ht="19.5" customHeight="1" hidden="1">
      <c r="A28" s="38" t="s">
        <v>23</v>
      </c>
      <c r="B28" s="32">
        <f>H28+J28+L28+N28+P28+R28+T28+V28+X28+Z28+AB28+AD28</f>
        <v>0</v>
      </c>
      <c r="C28" s="33">
        <f>H28+J28+L28+N28+P28+R28</f>
        <v>0</v>
      </c>
      <c r="D28" s="33"/>
      <c r="E28" s="33">
        <f>I28+K28+M28+O28+Q28+S28+U28+W28+Y28+AA28+AC28+AE28</f>
        <v>0</v>
      </c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43"/>
    </row>
    <row r="29" spans="1:32" s="7" customFormat="1" ht="28.5" customHeight="1" hidden="1">
      <c r="A29" s="38" t="s">
        <v>40</v>
      </c>
      <c r="B29" s="32">
        <f>H29+J29+L29+N29+P29+R29+T29+V29+X29+Z29+AB29+AD29</f>
        <v>0</v>
      </c>
      <c r="C29" s="33">
        <f>H29+J29+L29+N29+P29+R29</f>
        <v>0</v>
      </c>
      <c r="D29" s="33"/>
      <c r="E29" s="33">
        <f>I29+K29+M29+O29+Q29+S29+U29+W29+Y29+AA29+AC29+AE29</f>
        <v>0</v>
      </c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43"/>
    </row>
    <row r="30" spans="1:32" s="8" customFormat="1" ht="30" customHeight="1">
      <c r="A30" s="37" t="s">
        <v>33</v>
      </c>
      <c r="B30" s="31">
        <f>B26+B22+B18</f>
        <v>82303.1</v>
      </c>
      <c r="C30" s="31">
        <f>C31+C32+C33</f>
        <v>82303.1</v>
      </c>
      <c r="D30" s="31">
        <f>D31</f>
        <v>0</v>
      </c>
      <c r="E30" s="31">
        <f>E26+E22+E18</f>
        <v>4116</v>
      </c>
      <c r="F30" s="31"/>
      <c r="G30" s="31"/>
      <c r="H30" s="31">
        <f aca="true" t="shared" si="9" ref="H30:AE30">H26+H22+H18</f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9"/>
        <v>0</v>
      </c>
      <c r="P30" s="31">
        <f t="shared" si="9"/>
        <v>0</v>
      </c>
      <c r="Q30" s="31">
        <f t="shared" si="9"/>
        <v>0</v>
      </c>
      <c r="R30" s="31">
        <f t="shared" si="9"/>
        <v>0</v>
      </c>
      <c r="S30" s="31">
        <f t="shared" si="9"/>
        <v>0</v>
      </c>
      <c r="T30" s="31">
        <f t="shared" si="9"/>
        <v>0</v>
      </c>
      <c r="U30" s="31">
        <f t="shared" si="9"/>
        <v>0</v>
      </c>
      <c r="V30" s="31">
        <f t="shared" si="9"/>
        <v>24690.93</v>
      </c>
      <c r="W30" s="31">
        <f t="shared" si="9"/>
        <v>0</v>
      </c>
      <c r="X30" s="31">
        <f t="shared" si="9"/>
        <v>57612.17</v>
      </c>
      <c r="Y30" s="31">
        <f t="shared" si="9"/>
        <v>0</v>
      </c>
      <c r="Z30" s="31">
        <f t="shared" si="9"/>
        <v>0</v>
      </c>
      <c r="AA30" s="31">
        <f t="shared" si="9"/>
        <v>0</v>
      </c>
      <c r="AB30" s="31">
        <f t="shared" si="9"/>
        <v>0</v>
      </c>
      <c r="AC30" s="31">
        <f t="shared" si="9"/>
        <v>0</v>
      </c>
      <c r="AD30" s="31">
        <f t="shared" si="9"/>
        <v>0</v>
      </c>
      <c r="AE30" s="31">
        <f t="shared" si="9"/>
        <v>0</v>
      </c>
      <c r="AF30" s="46"/>
    </row>
    <row r="31" spans="1:32" s="7" customFormat="1" ht="21.75" customHeight="1">
      <c r="A31" s="38" t="s">
        <v>22</v>
      </c>
      <c r="B31" s="32">
        <f>B19+B23</f>
        <v>78187.1</v>
      </c>
      <c r="C31" s="32">
        <f>C19+C23+C27</f>
        <v>78187.1</v>
      </c>
      <c r="D31" s="32">
        <f>D19+D23+D27</f>
        <v>0</v>
      </c>
      <c r="E31" s="32">
        <f>E19+E23+E27</f>
        <v>0</v>
      </c>
      <c r="F31" s="31"/>
      <c r="G31" s="31"/>
      <c r="H31" s="32">
        <f aca="true" t="shared" si="10" ref="H31:AE31">H19+H23+H27</f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10"/>
        <v>0</v>
      </c>
      <c r="O31" s="32">
        <f t="shared" si="10"/>
        <v>0</v>
      </c>
      <c r="P31" s="32">
        <f t="shared" si="10"/>
        <v>0</v>
      </c>
      <c r="Q31" s="32">
        <f t="shared" si="10"/>
        <v>0</v>
      </c>
      <c r="R31" s="32">
        <f t="shared" si="10"/>
        <v>0</v>
      </c>
      <c r="S31" s="32">
        <f t="shared" si="10"/>
        <v>0</v>
      </c>
      <c r="T31" s="32">
        <f t="shared" si="10"/>
        <v>0</v>
      </c>
      <c r="U31" s="32">
        <f t="shared" si="10"/>
        <v>0</v>
      </c>
      <c r="V31" s="32">
        <f t="shared" si="10"/>
        <v>23456.13</v>
      </c>
      <c r="W31" s="32">
        <f t="shared" si="10"/>
        <v>0</v>
      </c>
      <c r="X31" s="32">
        <f t="shared" si="10"/>
        <v>54730.97</v>
      </c>
      <c r="Y31" s="32">
        <f t="shared" si="10"/>
        <v>0</v>
      </c>
      <c r="Z31" s="32">
        <f t="shared" si="10"/>
        <v>0</v>
      </c>
      <c r="AA31" s="32">
        <f t="shared" si="10"/>
        <v>0</v>
      </c>
      <c r="AB31" s="32">
        <f t="shared" si="10"/>
        <v>0</v>
      </c>
      <c r="AC31" s="32">
        <f t="shared" si="10"/>
        <v>0</v>
      </c>
      <c r="AD31" s="32">
        <f t="shared" si="10"/>
        <v>0</v>
      </c>
      <c r="AE31" s="32">
        <f t="shared" si="10"/>
        <v>0</v>
      </c>
      <c r="AF31" s="44"/>
    </row>
    <row r="32" spans="1:32" s="7" customFormat="1" ht="21.75" customHeight="1">
      <c r="A32" s="38" t="s">
        <v>23</v>
      </c>
      <c r="B32" s="32">
        <f>B20+B24</f>
        <v>4116</v>
      </c>
      <c r="C32" s="32">
        <f>C20+C24+C28</f>
        <v>4116</v>
      </c>
      <c r="D32" s="32"/>
      <c r="E32" s="32">
        <f>E20+E24+E28</f>
        <v>4116</v>
      </c>
      <c r="F32" s="31"/>
      <c r="G32" s="31"/>
      <c r="H32" s="32">
        <f aca="true" t="shared" si="11" ref="H32:AE32">H20+H24+H28</f>
        <v>0</v>
      </c>
      <c r="I32" s="32">
        <f t="shared" si="11"/>
        <v>0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11"/>
        <v>0</v>
      </c>
      <c r="O32" s="32">
        <f t="shared" si="11"/>
        <v>0</v>
      </c>
      <c r="P32" s="32">
        <f t="shared" si="11"/>
        <v>0</v>
      </c>
      <c r="Q32" s="32">
        <f t="shared" si="11"/>
        <v>0</v>
      </c>
      <c r="R32" s="32">
        <f t="shared" si="11"/>
        <v>0</v>
      </c>
      <c r="S32" s="32">
        <f t="shared" si="11"/>
        <v>0</v>
      </c>
      <c r="T32" s="32">
        <f t="shared" si="11"/>
        <v>0</v>
      </c>
      <c r="U32" s="32">
        <f t="shared" si="11"/>
        <v>0</v>
      </c>
      <c r="V32" s="32">
        <f t="shared" si="11"/>
        <v>1234.8</v>
      </c>
      <c r="W32" s="32">
        <f t="shared" si="11"/>
        <v>0</v>
      </c>
      <c r="X32" s="32">
        <f t="shared" si="11"/>
        <v>2881.2</v>
      </c>
      <c r="Y32" s="32">
        <f t="shared" si="11"/>
        <v>0</v>
      </c>
      <c r="Z32" s="32">
        <f t="shared" si="11"/>
        <v>0</v>
      </c>
      <c r="AA32" s="32">
        <f t="shared" si="11"/>
        <v>0</v>
      </c>
      <c r="AB32" s="32">
        <f t="shared" si="11"/>
        <v>0</v>
      </c>
      <c r="AC32" s="32">
        <f t="shared" si="11"/>
        <v>0</v>
      </c>
      <c r="AD32" s="32">
        <f t="shared" si="11"/>
        <v>0</v>
      </c>
      <c r="AE32" s="32">
        <f t="shared" si="11"/>
        <v>0</v>
      </c>
      <c r="AF32" s="44"/>
    </row>
    <row r="33" spans="1:32" s="7" customFormat="1" ht="21.75" customHeight="1">
      <c r="A33" s="38" t="s">
        <v>40</v>
      </c>
      <c r="B33" s="32">
        <f>B21+B25</f>
        <v>0</v>
      </c>
      <c r="C33" s="32">
        <f>C21+C25+C29</f>
        <v>0</v>
      </c>
      <c r="D33" s="32"/>
      <c r="E33" s="32">
        <f>E21+E25+E29</f>
        <v>0</v>
      </c>
      <c r="F33" s="31"/>
      <c r="G33" s="31"/>
      <c r="H33" s="32">
        <f aca="true" t="shared" si="12" ref="H33:AE33">H21+H25+H29</f>
        <v>0</v>
      </c>
      <c r="I33" s="32">
        <f t="shared" si="12"/>
        <v>0</v>
      </c>
      <c r="J33" s="32">
        <f t="shared" si="12"/>
        <v>0</v>
      </c>
      <c r="K33" s="32">
        <f t="shared" si="12"/>
        <v>0</v>
      </c>
      <c r="L33" s="32">
        <f t="shared" si="12"/>
        <v>0</v>
      </c>
      <c r="M33" s="32">
        <f t="shared" si="12"/>
        <v>0</v>
      </c>
      <c r="N33" s="32">
        <f t="shared" si="12"/>
        <v>0</v>
      </c>
      <c r="O33" s="32">
        <f t="shared" si="12"/>
        <v>0</v>
      </c>
      <c r="P33" s="32">
        <f t="shared" si="12"/>
        <v>0</v>
      </c>
      <c r="Q33" s="32">
        <f t="shared" si="12"/>
        <v>0</v>
      </c>
      <c r="R33" s="32">
        <f t="shared" si="12"/>
        <v>0</v>
      </c>
      <c r="S33" s="32">
        <f t="shared" si="12"/>
        <v>0</v>
      </c>
      <c r="T33" s="32">
        <f t="shared" si="12"/>
        <v>0</v>
      </c>
      <c r="U33" s="32">
        <f t="shared" si="12"/>
        <v>0</v>
      </c>
      <c r="V33" s="32">
        <f t="shared" si="12"/>
        <v>0</v>
      </c>
      <c r="W33" s="32">
        <f t="shared" si="12"/>
        <v>0</v>
      </c>
      <c r="X33" s="32">
        <f t="shared" si="12"/>
        <v>0</v>
      </c>
      <c r="Y33" s="32">
        <f t="shared" si="12"/>
        <v>0</v>
      </c>
      <c r="Z33" s="32">
        <f t="shared" si="12"/>
        <v>0</v>
      </c>
      <c r="AA33" s="32">
        <f t="shared" si="12"/>
        <v>0</v>
      </c>
      <c r="AB33" s="32">
        <f t="shared" si="12"/>
        <v>0</v>
      </c>
      <c r="AC33" s="32">
        <f t="shared" si="12"/>
        <v>0</v>
      </c>
      <c r="AD33" s="32">
        <f t="shared" si="12"/>
        <v>0</v>
      </c>
      <c r="AE33" s="32">
        <f t="shared" si="12"/>
        <v>0</v>
      </c>
      <c r="AF33" s="45"/>
    </row>
    <row r="34" spans="1:32" s="8" customFormat="1" ht="51" customHeight="1">
      <c r="A34" s="22" t="s">
        <v>32</v>
      </c>
      <c r="B34" s="31">
        <f>B51</f>
        <v>98125.09999999999</v>
      </c>
      <c r="C34" s="31">
        <f>C51</f>
        <v>98125.09999999999</v>
      </c>
      <c r="D34" s="31"/>
      <c r="E34" s="31">
        <f>E51</f>
        <v>0</v>
      </c>
      <c r="F34" s="31">
        <f>E34/B34%</f>
        <v>0</v>
      </c>
      <c r="G34" s="31">
        <f>E34/C34%</f>
        <v>0</v>
      </c>
      <c r="H34" s="31">
        <f aca="true" t="shared" si="13" ref="H34:AE34">H51</f>
        <v>5152.84</v>
      </c>
      <c r="I34" s="31">
        <f t="shared" si="13"/>
        <v>0</v>
      </c>
      <c r="J34" s="31">
        <f t="shared" si="13"/>
        <v>8632.9</v>
      </c>
      <c r="K34" s="31">
        <f t="shared" si="13"/>
        <v>0</v>
      </c>
      <c r="L34" s="31">
        <f t="shared" si="13"/>
        <v>8793.01</v>
      </c>
      <c r="M34" s="31">
        <f t="shared" si="13"/>
        <v>0</v>
      </c>
      <c r="N34" s="31">
        <f t="shared" si="13"/>
        <v>9577.660000000002</v>
      </c>
      <c r="O34" s="31">
        <f t="shared" si="13"/>
        <v>0</v>
      </c>
      <c r="P34" s="31">
        <f t="shared" si="13"/>
        <v>9319.34</v>
      </c>
      <c r="Q34" s="31">
        <f t="shared" si="13"/>
        <v>0</v>
      </c>
      <c r="R34" s="31">
        <f t="shared" si="13"/>
        <v>7106.969999999999</v>
      </c>
      <c r="S34" s="31">
        <f t="shared" si="13"/>
        <v>0</v>
      </c>
      <c r="T34" s="31">
        <f t="shared" si="13"/>
        <v>7206.71</v>
      </c>
      <c r="U34" s="31">
        <f t="shared" si="13"/>
        <v>0</v>
      </c>
      <c r="V34" s="31">
        <f t="shared" si="13"/>
        <v>6459.91</v>
      </c>
      <c r="W34" s="31">
        <f t="shared" si="13"/>
        <v>0</v>
      </c>
      <c r="X34" s="31">
        <f t="shared" si="13"/>
        <v>10272.07</v>
      </c>
      <c r="Y34" s="31">
        <f t="shared" si="13"/>
        <v>0</v>
      </c>
      <c r="Z34" s="31">
        <f t="shared" si="13"/>
        <v>9515.43</v>
      </c>
      <c r="AA34" s="31">
        <f t="shared" si="13"/>
        <v>0</v>
      </c>
      <c r="AB34" s="31">
        <f t="shared" si="13"/>
        <v>7835.2300000000005</v>
      </c>
      <c r="AC34" s="31">
        <f t="shared" si="13"/>
        <v>0</v>
      </c>
      <c r="AD34" s="31">
        <f t="shared" si="13"/>
        <v>8253.029999999999</v>
      </c>
      <c r="AE34" s="31">
        <f t="shared" si="13"/>
        <v>0</v>
      </c>
      <c r="AF34" s="18"/>
    </row>
    <row r="35" spans="1:32" s="8" customFormat="1" ht="75" customHeight="1">
      <c r="A35" s="10" t="s">
        <v>53</v>
      </c>
      <c r="B35" s="32">
        <f>H35+J35+L35+N35+P35+R35+T35+V35+X35+Z35+AB35+AD35</f>
        <v>93918.09999999999</v>
      </c>
      <c r="C35" s="34">
        <f>H35+J35+L35+N35+P35+R35+T35+V35+X35+Z35+AB35+AD35</f>
        <v>93918.09999999999</v>
      </c>
      <c r="D35" s="34"/>
      <c r="E35" s="33">
        <f>I35+K35+M35+O35+Q35+S35+U35+W35+Y35+AA35+AC35+AE35</f>
        <v>0</v>
      </c>
      <c r="F35" s="31">
        <f>E35/B35%</f>
        <v>0</v>
      </c>
      <c r="G35" s="31">
        <f>E35/C35%</f>
        <v>0</v>
      </c>
      <c r="H35" s="32">
        <v>4912.37</v>
      </c>
      <c r="I35" s="32"/>
      <c r="J35" s="32">
        <v>8366.63</v>
      </c>
      <c r="K35" s="32"/>
      <c r="L35" s="32">
        <v>8527.93</v>
      </c>
      <c r="M35" s="32"/>
      <c r="N35" s="32">
        <v>9312.29</v>
      </c>
      <c r="O35" s="32"/>
      <c r="P35" s="32">
        <v>9053.23</v>
      </c>
      <c r="Q35" s="32"/>
      <c r="R35" s="32">
        <v>6840.69</v>
      </c>
      <c r="S35" s="32"/>
      <c r="T35" s="32">
        <v>6939.82</v>
      </c>
      <c r="U35" s="32"/>
      <c r="V35" s="32">
        <v>6192.32</v>
      </c>
      <c r="W35" s="32"/>
      <c r="X35" s="32">
        <v>8971.73</v>
      </c>
      <c r="Y35" s="32"/>
      <c r="Z35" s="32">
        <v>9247.84</v>
      </c>
      <c r="AA35" s="32"/>
      <c r="AB35" s="32">
        <v>7567.89</v>
      </c>
      <c r="AC35" s="32"/>
      <c r="AD35" s="32">
        <v>7985.36</v>
      </c>
      <c r="AE35" s="33"/>
      <c r="AF35" s="75"/>
    </row>
    <row r="36" spans="1:32" s="8" customFormat="1" ht="15.75">
      <c r="A36" s="10" t="s">
        <v>22</v>
      </c>
      <c r="B36" s="32"/>
      <c r="C36" s="34"/>
      <c r="D36" s="34"/>
      <c r="E36" s="33"/>
      <c r="F36" s="31"/>
      <c r="G36" s="31"/>
      <c r="H36" s="33"/>
      <c r="I36" s="33"/>
      <c r="J36" s="33"/>
      <c r="K36" s="33"/>
      <c r="L36" s="33"/>
      <c r="M36" s="33"/>
      <c r="N36" s="33"/>
      <c r="O36" s="35"/>
      <c r="P36" s="33"/>
      <c r="Q36" s="33"/>
      <c r="R36" s="33"/>
      <c r="S36" s="33"/>
      <c r="T36" s="33"/>
      <c r="U36" s="35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76"/>
    </row>
    <row r="37" spans="1:32" s="8" customFormat="1" ht="15.75">
      <c r="A37" s="10" t="s">
        <v>23</v>
      </c>
      <c r="B37" s="32">
        <f>B35</f>
        <v>93918.09999999999</v>
      </c>
      <c r="C37" s="32">
        <f>C35</f>
        <v>93918.09999999999</v>
      </c>
      <c r="D37" s="32"/>
      <c r="E37" s="32">
        <f>E35</f>
        <v>0</v>
      </c>
      <c r="F37" s="32">
        <f>E37/B37%</f>
        <v>0</v>
      </c>
      <c r="G37" s="32">
        <f>E37/C37%</f>
        <v>0</v>
      </c>
      <c r="H37" s="32">
        <f aca="true" t="shared" si="14" ref="H37:AE37">H35</f>
        <v>4912.37</v>
      </c>
      <c r="I37" s="32">
        <f t="shared" si="14"/>
        <v>0</v>
      </c>
      <c r="J37" s="32">
        <f t="shared" si="14"/>
        <v>8366.63</v>
      </c>
      <c r="K37" s="32">
        <f t="shared" si="14"/>
        <v>0</v>
      </c>
      <c r="L37" s="32">
        <f t="shared" si="14"/>
        <v>8527.93</v>
      </c>
      <c r="M37" s="32">
        <f t="shared" si="14"/>
        <v>0</v>
      </c>
      <c r="N37" s="32">
        <f t="shared" si="14"/>
        <v>9312.29</v>
      </c>
      <c r="O37" s="32">
        <f t="shared" si="14"/>
        <v>0</v>
      </c>
      <c r="P37" s="32">
        <f t="shared" si="14"/>
        <v>9053.23</v>
      </c>
      <c r="Q37" s="32">
        <f t="shared" si="14"/>
        <v>0</v>
      </c>
      <c r="R37" s="32">
        <f t="shared" si="14"/>
        <v>6840.69</v>
      </c>
      <c r="S37" s="32">
        <f t="shared" si="14"/>
        <v>0</v>
      </c>
      <c r="T37" s="32">
        <f t="shared" si="14"/>
        <v>6939.82</v>
      </c>
      <c r="U37" s="32">
        <f t="shared" si="14"/>
        <v>0</v>
      </c>
      <c r="V37" s="32">
        <f t="shared" si="14"/>
        <v>6192.32</v>
      </c>
      <c r="W37" s="32">
        <f t="shared" si="14"/>
        <v>0</v>
      </c>
      <c r="X37" s="32">
        <f t="shared" si="14"/>
        <v>8971.73</v>
      </c>
      <c r="Y37" s="32">
        <f t="shared" si="14"/>
        <v>0</v>
      </c>
      <c r="Z37" s="32">
        <f t="shared" si="14"/>
        <v>9247.84</v>
      </c>
      <c r="AA37" s="32">
        <f t="shared" si="14"/>
        <v>0</v>
      </c>
      <c r="AB37" s="32">
        <f t="shared" si="14"/>
        <v>7567.89</v>
      </c>
      <c r="AC37" s="32">
        <f t="shared" si="14"/>
        <v>0</v>
      </c>
      <c r="AD37" s="32">
        <f t="shared" si="14"/>
        <v>7985.36</v>
      </c>
      <c r="AE37" s="32">
        <f t="shared" si="14"/>
        <v>0</v>
      </c>
      <c r="AF37" s="76"/>
    </row>
    <row r="38" spans="1:32" s="8" customFormat="1" ht="15.75">
      <c r="A38" s="10" t="s">
        <v>40</v>
      </c>
      <c r="B38" s="32"/>
      <c r="C38" s="34"/>
      <c r="D38" s="34"/>
      <c r="E38" s="33"/>
      <c r="F38" s="31"/>
      <c r="G38" s="31"/>
      <c r="H38" s="33"/>
      <c r="I38" s="33"/>
      <c r="J38" s="33"/>
      <c r="K38" s="33"/>
      <c r="L38" s="33"/>
      <c r="M38" s="33"/>
      <c r="N38" s="33"/>
      <c r="O38" s="35"/>
      <c r="P38" s="33"/>
      <c r="Q38" s="33"/>
      <c r="R38" s="33"/>
      <c r="S38" s="33"/>
      <c r="T38" s="33"/>
      <c r="U38" s="35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77"/>
    </row>
    <row r="39" spans="1:32" s="8" customFormat="1" ht="31.5">
      <c r="A39" s="10" t="s">
        <v>54</v>
      </c>
      <c r="B39" s="32">
        <f>H39+J39+L39+N39+P39+R39+T39+V39+X39+Z39+AB39+AD39</f>
        <v>2957.6000000000004</v>
      </c>
      <c r="C39" s="34">
        <f>H39+J39+L39+N39+P39+R39+T39+V39+X39+Z39+AB39+AD39</f>
        <v>2957.6000000000004</v>
      </c>
      <c r="D39" s="34"/>
      <c r="E39" s="33">
        <f>I39+K39+M39+O39+Q39+S39+U39+W39+Y39+AA39+AC39+AE39</f>
        <v>0</v>
      </c>
      <c r="F39" s="31">
        <f>E39/B39%</f>
        <v>0</v>
      </c>
      <c r="G39" s="31">
        <f>E39/C39%</f>
        <v>0</v>
      </c>
      <c r="H39" s="32">
        <v>223.34</v>
      </c>
      <c r="I39" s="32"/>
      <c r="J39" s="32">
        <v>248.56</v>
      </c>
      <c r="K39" s="32"/>
      <c r="L39" s="32">
        <v>248.57</v>
      </c>
      <c r="M39" s="32"/>
      <c r="N39" s="32">
        <v>248.57</v>
      </c>
      <c r="O39" s="32"/>
      <c r="P39" s="32">
        <v>248.57</v>
      </c>
      <c r="Q39" s="32"/>
      <c r="R39" s="32">
        <v>248.57</v>
      </c>
      <c r="S39" s="32"/>
      <c r="T39" s="32">
        <v>248.57</v>
      </c>
      <c r="U39" s="32"/>
      <c r="V39" s="32">
        <v>248.57</v>
      </c>
      <c r="W39" s="32"/>
      <c r="X39" s="32">
        <v>248.57</v>
      </c>
      <c r="Y39" s="32"/>
      <c r="Z39" s="32">
        <v>248.57</v>
      </c>
      <c r="AA39" s="32"/>
      <c r="AB39" s="32">
        <v>248.57</v>
      </c>
      <c r="AC39" s="32"/>
      <c r="AD39" s="32">
        <v>248.57</v>
      </c>
      <c r="AE39" s="33"/>
      <c r="AF39" s="18"/>
    </row>
    <row r="40" spans="1:32" s="8" customFormat="1" ht="15.75">
      <c r="A40" s="10" t="s">
        <v>22</v>
      </c>
      <c r="B40" s="32"/>
      <c r="C40" s="34"/>
      <c r="D40" s="34"/>
      <c r="E40" s="33"/>
      <c r="F40" s="31"/>
      <c r="G40" s="31"/>
      <c r="H40" s="33"/>
      <c r="I40" s="33"/>
      <c r="J40" s="33"/>
      <c r="K40" s="33"/>
      <c r="L40" s="33"/>
      <c r="M40" s="33"/>
      <c r="N40" s="33"/>
      <c r="O40" s="35"/>
      <c r="P40" s="33"/>
      <c r="Q40" s="33"/>
      <c r="R40" s="33"/>
      <c r="S40" s="33"/>
      <c r="T40" s="33"/>
      <c r="U40" s="35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18"/>
    </row>
    <row r="41" spans="1:32" s="8" customFormat="1" ht="15.75">
      <c r="A41" s="10" t="s">
        <v>23</v>
      </c>
      <c r="B41" s="32">
        <f>B39</f>
        <v>2957.6000000000004</v>
      </c>
      <c r="C41" s="32">
        <f>C39</f>
        <v>2957.6000000000004</v>
      </c>
      <c r="D41" s="32"/>
      <c r="E41" s="32">
        <f>E39</f>
        <v>0</v>
      </c>
      <c r="F41" s="32">
        <f>E41/B41%</f>
        <v>0</v>
      </c>
      <c r="G41" s="32">
        <f>E41/C41%</f>
        <v>0</v>
      </c>
      <c r="H41" s="32">
        <f aca="true" t="shared" si="15" ref="H41:AE41">H39</f>
        <v>223.34</v>
      </c>
      <c r="I41" s="32">
        <f t="shared" si="15"/>
        <v>0</v>
      </c>
      <c r="J41" s="32">
        <f t="shared" si="15"/>
        <v>248.56</v>
      </c>
      <c r="K41" s="32">
        <f t="shared" si="15"/>
        <v>0</v>
      </c>
      <c r="L41" s="32">
        <f t="shared" si="15"/>
        <v>248.57</v>
      </c>
      <c r="M41" s="32">
        <f t="shared" si="15"/>
        <v>0</v>
      </c>
      <c r="N41" s="32">
        <f t="shared" si="15"/>
        <v>248.57</v>
      </c>
      <c r="O41" s="32">
        <f t="shared" si="15"/>
        <v>0</v>
      </c>
      <c r="P41" s="32">
        <f t="shared" si="15"/>
        <v>248.57</v>
      </c>
      <c r="Q41" s="32">
        <f t="shared" si="15"/>
        <v>0</v>
      </c>
      <c r="R41" s="32">
        <f t="shared" si="15"/>
        <v>248.57</v>
      </c>
      <c r="S41" s="32">
        <f t="shared" si="15"/>
        <v>0</v>
      </c>
      <c r="T41" s="32">
        <f t="shared" si="15"/>
        <v>248.57</v>
      </c>
      <c r="U41" s="32">
        <f t="shared" si="15"/>
        <v>0</v>
      </c>
      <c r="V41" s="32">
        <f t="shared" si="15"/>
        <v>248.57</v>
      </c>
      <c r="W41" s="32">
        <v>223.3</v>
      </c>
      <c r="X41" s="32">
        <f t="shared" si="15"/>
        <v>248.57</v>
      </c>
      <c r="Y41" s="32">
        <f t="shared" si="15"/>
        <v>0</v>
      </c>
      <c r="Z41" s="32">
        <f t="shared" si="15"/>
        <v>248.57</v>
      </c>
      <c r="AA41" s="32">
        <f t="shared" si="15"/>
        <v>0</v>
      </c>
      <c r="AB41" s="32">
        <f t="shared" si="15"/>
        <v>248.57</v>
      </c>
      <c r="AC41" s="32">
        <f t="shared" si="15"/>
        <v>0</v>
      </c>
      <c r="AD41" s="32">
        <f t="shared" si="15"/>
        <v>248.57</v>
      </c>
      <c r="AE41" s="32">
        <f t="shared" si="15"/>
        <v>0</v>
      </c>
      <c r="AF41" s="18"/>
    </row>
    <row r="42" spans="1:32" s="8" customFormat="1" ht="15.75">
      <c r="A42" s="10" t="s">
        <v>40</v>
      </c>
      <c r="B42" s="32"/>
      <c r="C42" s="34"/>
      <c r="D42" s="34"/>
      <c r="E42" s="33"/>
      <c r="F42" s="31"/>
      <c r="G42" s="31"/>
      <c r="H42" s="33"/>
      <c r="I42" s="33"/>
      <c r="J42" s="33"/>
      <c r="K42" s="33"/>
      <c r="L42" s="33"/>
      <c r="M42" s="33"/>
      <c r="N42" s="33"/>
      <c r="O42" s="35"/>
      <c r="P42" s="33"/>
      <c r="Q42" s="33"/>
      <c r="R42" s="33"/>
      <c r="S42" s="33"/>
      <c r="T42" s="33"/>
      <c r="U42" s="35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18"/>
    </row>
    <row r="43" spans="1:32" s="8" customFormat="1" ht="28.5" customHeight="1">
      <c r="A43" s="10" t="s">
        <v>55</v>
      </c>
      <c r="B43" s="32">
        <f>H43+J43+L43+N43+P43+R43+T43+V43+X43+Z43+AB43+AD43</f>
        <v>216.40000000000003</v>
      </c>
      <c r="C43" s="34">
        <f>H43+J43+L43+N43+P43+R43+T43+V43+X43+Z43+AB43+AD43</f>
        <v>216.40000000000003</v>
      </c>
      <c r="D43" s="34"/>
      <c r="E43" s="33">
        <f>I43+K43+M43+O43+Q43+S43+U43+W43+Y43+AA43+AC43+AE43</f>
        <v>0</v>
      </c>
      <c r="F43" s="31">
        <f>E43/B43%</f>
        <v>0</v>
      </c>
      <c r="G43" s="31">
        <f>E43/C43%</f>
        <v>0</v>
      </c>
      <c r="H43" s="32">
        <v>17.13</v>
      </c>
      <c r="I43" s="32"/>
      <c r="J43" s="32">
        <v>17.71</v>
      </c>
      <c r="K43" s="32"/>
      <c r="L43" s="32">
        <v>16.51</v>
      </c>
      <c r="M43" s="32"/>
      <c r="N43" s="32">
        <v>16.8</v>
      </c>
      <c r="O43" s="32"/>
      <c r="P43" s="32">
        <v>17.54</v>
      </c>
      <c r="Q43" s="32"/>
      <c r="R43" s="32">
        <v>17.71</v>
      </c>
      <c r="S43" s="32"/>
      <c r="T43" s="32">
        <v>18.32</v>
      </c>
      <c r="U43" s="32"/>
      <c r="V43" s="32">
        <v>19.02</v>
      </c>
      <c r="W43" s="32"/>
      <c r="X43" s="32">
        <v>18.77</v>
      </c>
      <c r="Y43" s="32"/>
      <c r="Z43" s="32">
        <v>19.02</v>
      </c>
      <c r="AA43" s="32"/>
      <c r="AB43" s="32">
        <v>18.77</v>
      </c>
      <c r="AC43" s="32"/>
      <c r="AD43" s="32">
        <v>19.1</v>
      </c>
      <c r="AE43" s="33"/>
      <c r="AF43" s="47"/>
    </row>
    <row r="44" spans="1:32" s="8" customFormat="1" ht="17.25" customHeight="1">
      <c r="A44" s="10" t="s">
        <v>22</v>
      </c>
      <c r="B44" s="32"/>
      <c r="C44" s="34"/>
      <c r="D44" s="34"/>
      <c r="E44" s="33"/>
      <c r="F44" s="31"/>
      <c r="G44" s="31"/>
      <c r="H44" s="33"/>
      <c r="I44" s="33"/>
      <c r="J44" s="33"/>
      <c r="K44" s="33"/>
      <c r="L44" s="33"/>
      <c r="M44" s="33"/>
      <c r="N44" s="33"/>
      <c r="O44" s="35"/>
      <c r="P44" s="33"/>
      <c r="Q44" s="33"/>
      <c r="R44" s="33"/>
      <c r="S44" s="33"/>
      <c r="T44" s="33"/>
      <c r="U44" s="35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0"/>
    </row>
    <row r="45" spans="1:32" s="8" customFormat="1" ht="17.25" customHeight="1">
      <c r="A45" s="10" t="s">
        <v>23</v>
      </c>
      <c r="B45" s="32">
        <f>B43</f>
        <v>216.40000000000003</v>
      </c>
      <c r="C45" s="32">
        <f>C43</f>
        <v>216.40000000000003</v>
      </c>
      <c r="D45" s="32">
        <f>D43</f>
        <v>0</v>
      </c>
      <c r="E45" s="32">
        <f>E43</f>
        <v>0</v>
      </c>
      <c r="F45" s="32">
        <f>E45/B45%</f>
        <v>0</v>
      </c>
      <c r="G45" s="32">
        <f>E45/C45%</f>
        <v>0</v>
      </c>
      <c r="H45" s="32">
        <f>H43</f>
        <v>17.13</v>
      </c>
      <c r="I45" s="32">
        <f aca="true" t="shared" si="16" ref="I45:AE45">I43</f>
        <v>0</v>
      </c>
      <c r="J45" s="32">
        <f t="shared" si="16"/>
        <v>17.71</v>
      </c>
      <c r="K45" s="32">
        <f t="shared" si="16"/>
        <v>0</v>
      </c>
      <c r="L45" s="32">
        <f t="shared" si="16"/>
        <v>16.51</v>
      </c>
      <c r="M45" s="32">
        <f t="shared" si="16"/>
        <v>0</v>
      </c>
      <c r="N45" s="32">
        <f t="shared" si="16"/>
        <v>16.8</v>
      </c>
      <c r="O45" s="32">
        <f t="shared" si="16"/>
        <v>0</v>
      </c>
      <c r="P45" s="32">
        <f t="shared" si="16"/>
        <v>17.54</v>
      </c>
      <c r="Q45" s="32">
        <f t="shared" si="16"/>
        <v>0</v>
      </c>
      <c r="R45" s="32">
        <f t="shared" si="16"/>
        <v>17.71</v>
      </c>
      <c r="S45" s="32">
        <f t="shared" si="16"/>
        <v>0</v>
      </c>
      <c r="T45" s="32">
        <f t="shared" si="16"/>
        <v>18.32</v>
      </c>
      <c r="U45" s="32">
        <f t="shared" si="16"/>
        <v>0</v>
      </c>
      <c r="V45" s="32">
        <f t="shared" si="16"/>
        <v>19.02</v>
      </c>
      <c r="W45" s="32">
        <f t="shared" si="16"/>
        <v>0</v>
      </c>
      <c r="X45" s="32">
        <f t="shared" si="16"/>
        <v>18.77</v>
      </c>
      <c r="Y45" s="32">
        <f t="shared" si="16"/>
        <v>0</v>
      </c>
      <c r="Z45" s="32">
        <f t="shared" si="16"/>
        <v>19.02</v>
      </c>
      <c r="AA45" s="32">
        <f t="shared" si="16"/>
        <v>0</v>
      </c>
      <c r="AB45" s="32">
        <f t="shared" si="16"/>
        <v>18.77</v>
      </c>
      <c r="AC45" s="32">
        <f t="shared" si="16"/>
        <v>0</v>
      </c>
      <c r="AD45" s="32">
        <f t="shared" si="16"/>
        <v>19.1</v>
      </c>
      <c r="AE45" s="32">
        <f t="shared" si="16"/>
        <v>0</v>
      </c>
      <c r="AF45" s="30"/>
    </row>
    <row r="46" spans="1:32" s="8" customFormat="1" ht="17.25" customHeight="1">
      <c r="A46" s="10" t="s">
        <v>40</v>
      </c>
      <c r="B46" s="32"/>
      <c r="C46" s="34"/>
      <c r="D46" s="34"/>
      <c r="E46" s="33"/>
      <c r="F46" s="31"/>
      <c r="G46" s="31"/>
      <c r="H46" s="33"/>
      <c r="I46" s="33"/>
      <c r="J46" s="33"/>
      <c r="K46" s="33"/>
      <c r="L46" s="33"/>
      <c r="M46" s="33"/>
      <c r="N46" s="33"/>
      <c r="O46" s="35"/>
      <c r="P46" s="33"/>
      <c r="Q46" s="33"/>
      <c r="R46" s="33"/>
      <c r="S46" s="33"/>
      <c r="T46" s="33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8"/>
    </row>
    <row r="47" spans="1:32" s="8" customFormat="1" ht="38.25" customHeight="1">
      <c r="A47" s="10" t="s">
        <v>56</v>
      </c>
      <c r="B47" s="32">
        <f>H47+J47+L47+N47+P47+R47+T47+V47+X47+Z47+AB47+AD47</f>
        <v>1033</v>
      </c>
      <c r="C47" s="34">
        <f>H47+J47+L47+N47+P47+R47+T47+V47+X47+Z47+AB47+AD47</f>
        <v>1033</v>
      </c>
      <c r="D47" s="34"/>
      <c r="E47" s="33">
        <f>I47+K47+M47+O47+Q47+S47+U47+W47+Y47+AA47+AC47+AE47</f>
        <v>0</v>
      </c>
      <c r="F47" s="31">
        <f>E47/B47%</f>
        <v>0</v>
      </c>
      <c r="G47" s="31">
        <f>E47/C47%</f>
        <v>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>
        <v>1033</v>
      </c>
      <c r="Y47" s="32"/>
      <c r="Z47" s="32"/>
      <c r="AA47" s="32"/>
      <c r="AB47" s="32"/>
      <c r="AC47" s="32"/>
      <c r="AD47" s="32"/>
      <c r="AE47" s="33"/>
      <c r="AF47" s="68"/>
    </row>
    <row r="48" spans="1:32" s="8" customFormat="1" ht="17.25" customHeight="1">
      <c r="A48" s="10" t="s">
        <v>22</v>
      </c>
      <c r="B48" s="32"/>
      <c r="C48" s="34"/>
      <c r="D48" s="34"/>
      <c r="E48" s="33"/>
      <c r="F48" s="31"/>
      <c r="G48" s="31"/>
      <c r="H48" s="33"/>
      <c r="I48" s="33"/>
      <c r="J48" s="33"/>
      <c r="K48" s="33"/>
      <c r="L48" s="33"/>
      <c r="M48" s="33"/>
      <c r="N48" s="33"/>
      <c r="O48" s="35"/>
      <c r="P48" s="33"/>
      <c r="Q48" s="33"/>
      <c r="R48" s="33"/>
      <c r="S48" s="33"/>
      <c r="T48" s="33"/>
      <c r="U48" s="35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69"/>
    </row>
    <row r="49" spans="1:32" s="8" customFormat="1" ht="17.25" customHeight="1">
      <c r="A49" s="10" t="s">
        <v>23</v>
      </c>
      <c r="B49" s="32">
        <f>B47</f>
        <v>1033</v>
      </c>
      <c r="C49" s="32">
        <f>C47</f>
        <v>1033</v>
      </c>
      <c r="D49" s="32">
        <f>D47</f>
        <v>0</v>
      </c>
      <c r="E49" s="32">
        <f>E47</f>
        <v>0</v>
      </c>
      <c r="F49" s="32">
        <f>E49/B49%</f>
        <v>0</v>
      </c>
      <c r="G49" s="32">
        <f>E49/C49%</f>
        <v>0</v>
      </c>
      <c r="H49" s="32">
        <f aca="true" t="shared" si="17" ref="H49:AE49">H47</f>
        <v>0</v>
      </c>
      <c r="I49" s="32">
        <f t="shared" si="17"/>
        <v>0</v>
      </c>
      <c r="J49" s="32">
        <f t="shared" si="17"/>
        <v>0</v>
      </c>
      <c r="K49" s="32">
        <f t="shared" si="17"/>
        <v>0</v>
      </c>
      <c r="L49" s="32">
        <f t="shared" si="17"/>
        <v>0</v>
      </c>
      <c r="M49" s="32">
        <f t="shared" si="17"/>
        <v>0</v>
      </c>
      <c r="N49" s="32">
        <f t="shared" si="17"/>
        <v>0</v>
      </c>
      <c r="O49" s="32">
        <f t="shared" si="17"/>
        <v>0</v>
      </c>
      <c r="P49" s="32">
        <f t="shared" si="17"/>
        <v>0</v>
      </c>
      <c r="Q49" s="32">
        <f t="shared" si="17"/>
        <v>0</v>
      </c>
      <c r="R49" s="32">
        <f t="shared" si="17"/>
        <v>0</v>
      </c>
      <c r="S49" s="32">
        <f t="shared" si="17"/>
        <v>0</v>
      </c>
      <c r="T49" s="32">
        <f t="shared" si="17"/>
        <v>0</v>
      </c>
      <c r="U49" s="32">
        <f t="shared" si="17"/>
        <v>0</v>
      </c>
      <c r="V49" s="32">
        <f t="shared" si="17"/>
        <v>0</v>
      </c>
      <c r="W49" s="32">
        <f t="shared" si="17"/>
        <v>0</v>
      </c>
      <c r="X49" s="32">
        <f t="shared" si="17"/>
        <v>1033</v>
      </c>
      <c r="Y49" s="32">
        <f t="shared" si="17"/>
        <v>0</v>
      </c>
      <c r="Z49" s="32">
        <f t="shared" si="17"/>
        <v>0</v>
      </c>
      <c r="AA49" s="32">
        <f t="shared" si="17"/>
        <v>0</v>
      </c>
      <c r="AB49" s="32">
        <f t="shared" si="17"/>
        <v>0</v>
      </c>
      <c r="AC49" s="32">
        <f t="shared" si="17"/>
        <v>0</v>
      </c>
      <c r="AD49" s="32">
        <f t="shared" si="17"/>
        <v>0</v>
      </c>
      <c r="AE49" s="32">
        <f t="shared" si="17"/>
        <v>0</v>
      </c>
      <c r="AF49" s="69"/>
    </row>
    <row r="50" spans="1:32" s="8" customFormat="1" ht="17.25" customHeight="1">
      <c r="A50" s="10" t="s">
        <v>40</v>
      </c>
      <c r="B50" s="32"/>
      <c r="C50" s="34"/>
      <c r="D50" s="34"/>
      <c r="E50" s="33"/>
      <c r="F50" s="31"/>
      <c r="G50" s="31"/>
      <c r="H50" s="33"/>
      <c r="I50" s="33"/>
      <c r="J50" s="33"/>
      <c r="K50" s="33"/>
      <c r="L50" s="33"/>
      <c r="M50" s="33"/>
      <c r="N50" s="33"/>
      <c r="O50" s="35"/>
      <c r="P50" s="33"/>
      <c r="Q50" s="33"/>
      <c r="R50" s="33"/>
      <c r="S50" s="33"/>
      <c r="T50" s="33"/>
      <c r="U50" s="35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70"/>
    </row>
    <row r="51" spans="1:32" s="8" customFormat="1" ht="21" customHeight="1">
      <c r="A51" s="37" t="s">
        <v>31</v>
      </c>
      <c r="B51" s="31">
        <f>B39+B43+B35+B47</f>
        <v>98125.09999999999</v>
      </c>
      <c r="C51" s="31">
        <f>C39+C43+C35+C47</f>
        <v>98125.09999999999</v>
      </c>
      <c r="D51" s="31">
        <f>D39+D43+D35+D47</f>
        <v>0</v>
      </c>
      <c r="E51" s="31">
        <f>E39+E43+E35+E47</f>
        <v>0</v>
      </c>
      <c r="F51" s="31">
        <f>E51/B51%</f>
        <v>0</v>
      </c>
      <c r="G51" s="31">
        <f>E51/C51%</f>
        <v>0</v>
      </c>
      <c r="H51" s="31">
        <f>H39+H43+H35+H47</f>
        <v>5152.84</v>
      </c>
      <c r="I51" s="31">
        <f aca="true" t="shared" si="18" ref="I51:AD51">I39+I43+I35+I47</f>
        <v>0</v>
      </c>
      <c r="J51" s="31">
        <f t="shared" si="18"/>
        <v>8632.9</v>
      </c>
      <c r="K51" s="31">
        <f t="shared" si="18"/>
        <v>0</v>
      </c>
      <c r="L51" s="31">
        <f t="shared" si="18"/>
        <v>8793.01</v>
      </c>
      <c r="M51" s="31">
        <f t="shared" si="18"/>
        <v>0</v>
      </c>
      <c r="N51" s="31">
        <f t="shared" si="18"/>
        <v>9577.660000000002</v>
      </c>
      <c r="O51" s="31">
        <f t="shared" si="18"/>
        <v>0</v>
      </c>
      <c r="P51" s="31">
        <f t="shared" si="18"/>
        <v>9319.34</v>
      </c>
      <c r="Q51" s="31">
        <f t="shared" si="18"/>
        <v>0</v>
      </c>
      <c r="R51" s="31">
        <f t="shared" si="18"/>
        <v>7106.969999999999</v>
      </c>
      <c r="S51" s="31">
        <f t="shared" si="18"/>
        <v>0</v>
      </c>
      <c r="T51" s="31">
        <f t="shared" si="18"/>
        <v>7206.71</v>
      </c>
      <c r="U51" s="31">
        <f t="shared" si="18"/>
        <v>0</v>
      </c>
      <c r="V51" s="31">
        <f t="shared" si="18"/>
        <v>6459.91</v>
      </c>
      <c r="W51" s="31">
        <f t="shared" si="18"/>
        <v>0</v>
      </c>
      <c r="X51" s="31">
        <f t="shared" si="18"/>
        <v>10272.07</v>
      </c>
      <c r="Y51" s="31">
        <f t="shared" si="18"/>
        <v>0</v>
      </c>
      <c r="Z51" s="31">
        <f t="shared" si="18"/>
        <v>9515.43</v>
      </c>
      <c r="AA51" s="31">
        <f t="shared" si="18"/>
        <v>0</v>
      </c>
      <c r="AB51" s="31">
        <f t="shared" si="18"/>
        <v>7835.2300000000005</v>
      </c>
      <c r="AC51" s="31">
        <f t="shared" si="18"/>
        <v>0</v>
      </c>
      <c r="AD51" s="31">
        <f t="shared" si="18"/>
        <v>8253.029999999999</v>
      </c>
      <c r="AE51" s="31">
        <f>AE39+AE43+AE35+AE47</f>
        <v>0</v>
      </c>
      <c r="AF51" s="18"/>
    </row>
    <row r="52" spans="1:32" s="8" customFormat="1" ht="21" customHeight="1">
      <c r="A52" s="38" t="s">
        <v>22</v>
      </c>
      <c r="B52" s="32"/>
      <c r="C52" s="34"/>
      <c r="D52" s="34"/>
      <c r="E52" s="21"/>
      <c r="F52" s="31"/>
      <c r="G52" s="31"/>
      <c r="H52" s="33"/>
      <c r="I52" s="21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18"/>
    </row>
    <row r="53" spans="1:32" s="8" customFormat="1" ht="21" customHeight="1">
      <c r="A53" s="38" t="s">
        <v>23</v>
      </c>
      <c r="B53" s="32">
        <f>B51</f>
        <v>98125.09999999999</v>
      </c>
      <c r="C53" s="32">
        <f>C51</f>
        <v>98125.09999999999</v>
      </c>
      <c r="D53" s="32">
        <f>D51</f>
        <v>0</v>
      </c>
      <c r="E53" s="32">
        <f>E51</f>
        <v>0</v>
      </c>
      <c r="F53" s="31">
        <f>E53/B53%</f>
        <v>0</v>
      </c>
      <c r="G53" s="31">
        <f>E53/C53%</f>
        <v>0</v>
      </c>
      <c r="H53" s="33">
        <f>H51</f>
        <v>5152.84</v>
      </c>
      <c r="I53" s="33">
        <f>I51</f>
        <v>0</v>
      </c>
      <c r="J53" s="33">
        <f>J51</f>
        <v>8632.9</v>
      </c>
      <c r="K53" s="33">
        <f>K51</f>
        <v>0</v>
      </c>
      <c r="L53" s="33">
        <f>L51</f>
        <v>8793.01</v>
      </c>
      <c r="M53" s="33">
        <f aca="true" t="shared" si="19" ref="M53:AE53">M51</f>
        <v>0</v>
      </c>
      <c r="N53" s="33">
        <f t="shared" si="19"/>
        <v>9577.660000000002</v>
      </c>
      <c r="O53" s="33">
        <f t="shared" si="19"/>
        <v>0</v>
      </c>
      <c r="P53" s="33">
        <f t="shared" si="19"/>
        <v>9319.34</v>
      </c>
      <c r="Q53" s="33">
        <f t="shared" si="19"/>
        <v>0</v>
      </c>
      <c r="R53" s="33">
        <f t="shared" si="19"/>
        <v>7106.969999999999</v>
      </c>
      <c r="S53" s="33">
        <f t="shared" si="19"/>
        <v>0</v>
      </c>
      <c r="T53" s="33">
        <f t="shared" si="19"/>
        <v>7206.71</v>
      </c>
      <c r="U53" s="33">
        <f t="shared" si="19"/>
        <v>0</v>
      </c>
      <c r="V53" s="33">
        <f t="shared" si="19"/>
        <v>6459.91</v>
      </c>
      <c r="W53" s="33">
        <f t="shared" si="19"/>
        <v>0</v>
      </c>
      <c r="X53" s="33">
        <f t="shared" si="19"/>
        <v>10272.07</v>
      </c>
      <c r="Y53" s="33">
        <f t="shared" si="19"/>
        <v>0</v>
      </c>
      <c r="Z53" s="33">
        <f t="shared" si="19"/>
        <v>9515.43</v>
      </c>
      <c r="AA53" s="33">
        <f t="shared" si="19"/>
        <v>0</v>
      </c>
      <c r="AB53" s="33">
        <f t="shared" si="19"/>
        <v>7835.2300000000005</v>
      </c>
      <c r="AC53" s="33">
        <f t="shared" si="19"/>
        <v>0</v>
      </c>
      <c r="AD53" s="33">
        <f t="shared" si="19"/>
        <v>8253.029999999999</v>
      </c>
      <c r="AE53" s="33">
        <f t="shared" si="19"/>
        <v>0</v>
      </c>
      <c r="AF53" s="18"/>
    </row>
    <row r="54" spans="1:32" s="8" customFormat="1" ht="21" customHeight="1">
      <c r="A54" s="38" t="s">
        <v>40</v>
      </c>
      <c r="B54" s="32"/>
      <c r="C54" s="32"/>
      <c r="D54" s="32"/>
      <c r="E54" s="32"/>
      <c r="F54" s="31"/>
      <c r="G54" s="31"/>
      <c r="H54" s="33"/>
      <c r="I54" s="33"/>
      <c r="J54" s="33"/>
      <c r="K54" s="33"/>
      <c r="L54" s="33"/>
      <c r="M54" s="21"/>
      <c r="N54" s="33"/>
      <c r="O54" s="21"/>
      <c r="P54" s="33"/>
      <c r="Q54" s="21"/>
      <c r="R54" s="33"/>
      <c r="S54" s="21"/>
      <c r="T54" s="33"/>
      <c r="U54" s="21"/>
      <c r="V54" s="33"/>
      <c r="W54" s="21"/>
      <c r="X54" s="33"/>
      <c r="Y54" s="21"/>
      <c r="Z54" s="33"/>
      <c r="AA54" s="21"/>
      <c r="AB54" s="33"/>
      <c r="AC54" s="21"/>
      <c r="AD54" s="33"/>
      <c r="AE54" s="21"/>
      <c r="AF54" s="18"/>
    </row>
    <row r="55" spans="1:32" s="8" customFormat="1" ht="21" customHeight="1">
      <c r="A55" s="37" t="s">
        <v>34</v>
      </c>
      <c r="B55" s="31">
        <f aca="true" t="shared" si="20" ref="B55:C58">B51+B30</f>
        <v>180428.2</v>
      </c>
      <c r="C55" s="31">
        <f t="shared" si="20"/>
        <v>180428.2</v>
      </c>
      <c r="D55" s="31">
        <f>D56</f>
        <v>0</v>
      </c>
      <c r="E55" s="31">
        <f>E51+E30</f>
        <v>4116</v>
      </c>
      <c r="F55" s="31">
        <f>E55/B55%</f>
        <v>2.281239850533342</v>
      </c>
      <c r="G55" s="31">
        <f>E55/C55%</f>
        <v>2.281239850533342</v>
      </c>
      <c r="H55" s="31">
        <f aca="true" t="shared" si="21" ref="H55:AE58">H51+H30</f>
        <v>5152.84</v>
      </c>
      <c r="I55" s="31">
        <f t="shared" si="21"/>
        <v>0</v>
      </c>
      <c r="J55" s="31">
        <f t="shared" si="21"/>
        <v>8632.9</v>
      </c>
      <c r="K55" s="31">
        <f t="shared" si="21"/>
        <v>0</v>
      </c>
      <c r="L55" s="31">
        <f t="shared" si="21"/>
        <v>8793.01</v>
      </c>
      <c r="M55" s="31">
        <f t="shared" si="21"/>
        <v>0</v>
      </c>
      <c r="N55" s="31">
        <f t="shared" si="21"/>
        <v>9577.660000000002</v>
      </c>
      <c r="O55" s="31">
        <f t="shared" si="21"/>
        <v>0</v>
      </c>
      <c r="P55" s="31">
        <f t="shared" si="21"/>
        <v>9319.34</v>
      </c>
      <c r="Q55" s="31">
        <f t="shared" si="21"/>
        <v>0</v>
      </c>
      <c r="R55" s="31">
        <f t="shared" si="21"/>
        <v>7106.969999999999</v>
      </c>
      <c r="S55" s="31">
        <f t="shared" si="21"/>
        <v>0</v>
      </c>
      <c r="T55" s="31">
        <f t="shared" si="21"/>
        <v>7206.71</v>
      </c>
      <c r="U55" s="31">
        <f t="shared" si="21"/>
        <v>0</v>
      </c>
      <c r="V55" s="31">
        <f t="shared" si="21"/>
        <v>31150.84</v>
      </c>
      <c r="W55" s="31">
        <f t="shared" si="21"/>
        <v>0</v>
      </c>
      <c r="X55" s="31">
        <f t="shared" si="21"/>
        <v>67884.23999999999</v>
      </c>
      <c r="Y55" s="31">
        <f t="shared" si="21"/>
        <v>0</v>
      </c>
      <c r="Z55" s="31">
        <f t="shared" si="21"/>
        <v>9515.43</v>
      </c>
      <c r="AA55" s="31">
        <f t="shared" si="21"/>
        <v>0</v>
      </c>
      <c r="AB55" s="31">
        <f t="shared" si="21"/>
        <v>7835.2300000000005</v>
      </c>
      <c r="AC55" s="31">
        <f t="shared" si="21"/>
        <v>0</v>
      </c>
      <c r="AD55" s="31">
        <f t="shared" si="21"/>
        <v>8253.029999999999</v>
      </c>
      <c r="AE55" s="31">
        <f t="shared" si="21"/>
        <v>0</v>
      </c>
      <c r="AF55" s="18"/>
    </row>
    <row r="56" spans="1:32" s="8" customFormat="1" ht="21" customHeight="1">
      <c r="A56" s="38" t="s">
        <v>22</v>
      </c>
      <c r="B56" s="32">
        <f t="shared" si="20"/>
        <v>78187.1</v>
      </c>
      <c r="C56" s="32">
        <f t="shared" si="20"/>
        <v>78187.1</v>
      </c>
      <c r="D56" s="32">
        <f>D52+D31</f>
        <v>0</v>
      </c>
      <c r="E56" s="32">
        <f>E52+E31</f>
        <v>0</v>
      </c>
      <c r="F56" s="31">
        <f>E56/B56%</f>
        <v>0</v>
      </c>
      <c r="G56" s="31"/>
      <c r="H56" s="32">
        <f t="shared" si="21"/>
        <v>0</v>
      </c>
      <c r="I56" s="32">
        <f t="shared" si="21"/>
        <v>0</v>
      </c>
      <c r="J56" s="32">
        <f t="shared" si="21"/>
        <v>0</v>
      </c>
      <c r="K56" s="32">
        <f t="shared" si="21"/>
        <v>0</v>
      </c>
      <c r="L56" s="32">
        <f t="shared" si="21"/>
        <v>0</v>
      </c>
      <c r="M56" s="32">
        <f t="shared" si="21"/>
        <v>0</v>
      </c>
      <c r="N56" s="32">
        <f t="shared" si="21"/>
        <v>0</v>
      </c>
      <c r="O56" s="32">
        <f t="shared" si="21"/>
        <v>0</v>
      </c>
      <c r="P56" s="32">
        <f t="shared" si="21"/>
        <v>0</v>
      </c>
      <c r="Q56" s="32">
        <f t="shared" si="21"/>
        <v>0</v>
      </c>
      <c r="R56" s="32">
        <f t="shared" si="21"/>
        <v>0</v>
      </c>
      <c r="S56" s="32">
        <f t="shared" si="21"/>
        <v>0</v>
      </c>
      <c r="T56" s="32">
        <f t="shared" si="21"/>
        <v>0</v>
      </c>
      <c r="U56" s="32">
        <f t="shared" si="21"/>
        <v>0</v>
      </c>
      <c r="V56" s="32">
        <f>V19+V23</f>
        <v>23456.13</v>
      </c>
      <c r="W56" s="32">
        <f>W52+W31</f>
        <v>0</v>
      </c>
      <c r="X56" s="32">
        <f>X19+X23</f>
        <v>54730.97</v>
      </c>
      <c r="Y56" s="32">
        <f t="shared" si="21"/>
        <v>0</v>
      </c>
      <c r="Z56" s="32">
        <f t="shared" si="21"/>
        <v>0</v>
      </c>
      <c r="AA56" s="32">
        <f t="shared" si="21"/>
        <v>0</v>
      </c>
      <c r="AB56" s="32">
        <f t="shared" si="21"/>
        <v>0</v>
      </c>
      <c r="AC56" s="32">
        <f t="shared" si="21"/>
        <v>0</v>
      </c>
      <c r="AD56" s="32">
        <f t="shared" si="21"/>
        <v>0</v>
      </c>
      <c r="AE56" s="32">
        <f t="shared" si="21"/>
        <v>0</v>
      </c>
      <c r="AF56" s="18"/>
    </row>
    <row r="57" spans="1:32" s="8" customFormat="1" ht="21" customHeight="1">
      <c r="A57" s="38" t="s">
        <v>23</v>
      </c>
      <c r="B57" s="32">
        <f t="shared" si="20"/>
        <v>102241.09999999999</v>
      </c>
      <c r="C57" s="32">
        <f t="shared" si="20"/>
        <v>102241.09999999999</v>
      </c>
      <c r="D57" s="32">
        <f>D53+D32</f>
        <v>0</v>
      </c>
      <c r="E57" s="32">
        <f>E53+E32</f>
        <v>4116</v>
      </c>
      <c r="F57" s="31">
        <f>E57/B57%</f>
        <v>4.025778282901886</v>
      </c>
      <c r="G57" s="31">
        <f>E57/C57%</f>
        <v>4.025778282901886</v>
      </c>
      <c r="H57" s="32">
        <f t="shared" si="21"/>
        <v>5152.84</v>
      </c>
      <c r="I57" s="32">
        <f t="shared" si="21"/>
        <v>0</v>
      </c>
      <c r="J57" s="32">
        <f t="shared" si="21"/>
        <v>8632.9</v>
      </c>
      <c r="K57" s="32">
        <f t="shared" si="21"/>
        <v>0</v>
      </c>
      <c r="L57" s="32">
        <f t="shared" si="21"/>
        <v>8793.01</v>
      </c>
      <c r="M57" s="32">
        <f t="shared" si="21"/>
        <v>0</v>
      </c>
      <c r="N57" s="32">
        <f t="shared" si="21"/>
        <v>9577.660000000002</v>
      </c>
      <c r="O57" s="32">
        <f t="shared" si="21"/>
        <v>0</v>
      </c>
      <c r="P57" s="32">
        <f t="shared" si="21"/>
        <v>9319.34</v>
      </c>
      <c r="Q57" s="32">
        <f t="shared" si="21"/>
        <v>0</v>
      </c>
      <c r="R57" s="32">
        <f t="shared" si="21"/>
        <v>7106.969999999999</v>
      </c>
      <c r="S57" s="32">
        <f t="shared" si="21"/>
        <v>0</v>
      </c>
      <c r="T57" s="32">
        <f t="shared" si="21"/>
        <v>7206.71</v>
      </c>
      <c r="U57" s="32">
        <f t="shared" si="21"/>
        <v>0</v>
      </c>
      <c r="V57" s="32">
        <f>V53+V32</f>
        <v>7694.71</v>
      </c>
      <c r="W57" s="32">
        <f>W53+W32</f>
        <v>0</v>
      </c>
      <c r="X57" s="32">
        <f>X53+X32</f>
        <v>13153.27</v>
      </c>
      <c r="Y57" s="32">
        <f t="shared" si="21"/>
        <v>0</v>
      </c>
      <c r="Z57" s="32">
        <f t="shared" si="21"/>
        <v>9515.43</v>
      </c>
      <c r="AA57" s="32">
        <f t="shared" si="21"/>
        <v>0</v>
      </c>
      <c r="AB57" s="32">
        <f t="shared" si="21"/>
        <v>7835.2300000000005</v>
      </c>
      <c r="AC57" s="32">
        <f t="shared" si="21"/>
        <v>0</v>
      </c>
      <c r="AD57" s="32">
        <f t="shared" si="21"/>
        <v>8253.029999999999</v>
      </c>
      <c r="AE57" s="32">
        <f t="shared" si="21"/>
        <v>0</v>
      </c>
      <c r="AF57" s="18"/>
    </row>
    <row r="58" spans="1:32" s="7" customFormat="1" ht="25.5" customHeight="1">
      <c r="A58" s="38" t="s">
        <v>40</v>
      </c>
      <c r="B58" s="32">
        <f t="shared" si="20"/>
        <v>0</v>
      </c>
      <c r="C58" s="32">
        <f t="shared" si="20"/>
        <v>0</v>
      </c>
      <c r="D58" s="32">
        <f>D54+D33</f>
        <v>0</v>
      </c>
      <c r="E58" s="32">
        <f>E54+E33</f>
        <v>0</v>
      </c>
      <c r="F58" s="31"/>
      <c r="G58" s="31"/>
      <c r="H58" s="32">
        <f t="shared" si="21"/>
        <v>0</v>
      </c>
      <c r="I58" s="32">
        <f t="shared" si="21"/>
        <v>0</v>
      </c>
      <c r="J58" s="32">
        <f t="shared" si="21"/>
        <v>0</v>
      </c>
      <c r="K58" s="32">
        <f t="shared" si="21"/>
        <v>0</v>
      </c>
      <c r="L58" s="32">
        <f t="shared" si="21"/>
        <v>0</v>
      </c>
      <c r="M58" s="32">
        <f t="shared" si="21"/>
        <v>0</v>
      </c>
      <c r="N58" s="32">
        <f t="shared" si="21"/>
        <v>0</v>
      </c>
      <c r="O58" s="32">
        <f t="shared" si="21"/>
        <v>0</v>
      </c>
      <c r="P58" s="32">
        <f t="shared" si="21"/>
        <v>0</v>
      </c>
      <c r="Q58" s="32">
        <f t="shared" si="21"/>
        <v>0</v>
      </c>
      <c r="R58" s="32">
        <f t="shared" si="21"/>
        <v>0</v>
      </c>
      <c r="S58" s="32">
        <f t="shared" si="21"/>
        <v>0</v>
      </c>
      <c r="T58" s="32">
        <f t="shared" si="21"/>
        <v>0</v>
      </c>
      <c r="U58" s="32">
        <f t="shared" si="21"/>
        <v>0</v>
      </c>
      <c r="V58" s="32">
        <f>V54+V33</f>
        <v>0</v>
      </c>
      <c r="W58" s="32">
        <f>W54+W33</f>
        <v>0</v>
      </c>
      <c r="X58" s="32">
        <f>X54+X33</f>
        <v>0</v>
      </c>
      <c r="Y58" s="32">
        <f t="shared" si="21"/>
        <v>0</v>
      </c>
      <c r="Z58" s="32">
        <f t="shared" si="21"/>
        <v>0</v>
      </c>
      <c r="AA58" s="32">
        <f t="shared" si="21"/>
        <v>0</v>
      </c>
      <c r="AB58" s="32">
        <f t="shared" si="21"/>
        <v>0</v>
      </c>
      <c r="AC58" s="32">
        <f t="shared" si="21"/>
        <v>0</v>
      </c>
      <c r="AD58" s="32">
        <f t="shared" si="21"/>
        <v>0</v>
      </c>
      <c r="AE58" s="32">
        <f t="shared" si="21"/>
        <v>0</v>
      </c>
      <c r="AF58" s="23"/>
    </row>
    <row r="59" spans="1:32" ht="21" customHeight="1">
      <c r="A59" s="37" t="s">
        <v>35</v>
      </c>
      <c r="B59" s="31">
        <f aca="true" t="shared" si="22" ref="B59:C62">B55+B12</f>
        <v>203007.7</v>
      </c>
      <c r="C59" s="31">
        <f t="shared" si="22"/>
        <v>203007.7</v>
      </c>
      <c r="D59" s="31">
        <f>D60</f>
        <v>0</v>
      </c>
      <c r="E59" s="31">
        <f>E55+E12</f>
        <v>4116</v>
      </c>
      <c r="F59" s="31">
        <f>E59/B59%</f>
        <v>2.0275093013713272</v>
      </c>
      <c r="G59" s="31">
        <f>E59/C59%</f>
        <v>2.0275093013713272</v>
      </c>
      <c r="H59" s="31">
        <f aca="true" t="shared" si="23" ref="H59:AE59">H55+H12</f>
        <v>6716.25</v>
      </c>
      <c r="I59" s="31">
        <f t="shared" si="23"/>
        <v>0</v>
      </c>
      <c r="J59" s="31">
        <f t="shared" si="23"/>
        <v>10045.02</v>
      </c>
      <c r="K59" s="31">
        <f t="shared" si="23"/>
        <v>0</v>
      </c>
      <c r="L59" s="31">
        <f t="shared" si="23"/>
        <v>10356.42</v>
      </c>
      <c r="M59" s="31">
        <f t="shared" si="23"/>
        <v>0</v>
      </c>
      <c r="N59" s="31">
        <f t="shared" si="23"/>
        <v>11090.640000000001</v>
      </c>
      <c r="O59" s="31">
        <f t="shared" si="23"/>
        <v>0</v>
      </c>
      <c r="P59" s="31">
        <f t="shared" si="23"/>
        <v>11063.94</v>
      </c>
      <c r="Q59" s="31">
        <f t="shared" si="23"/>
        <v>0</v>
      </c>
      <c r="R59" s="31">
        <f t="shared" si="23"/>
        <v>8415.789999999999</v>
      </c>
      <c r="S59" s="31">
        <f t="shared" si="23"/>
        <v>0</v>
      </c>
      <c r="T59" s="31">
        <f t="shared" si="23"/>
        <v>8558.630000000001</v>
      </c>
      <c r="U59" s="31">
        <f t="shared" si="23"/>
        <v>0</v>
      </c>
      <c r="V59" s="31">
        <f t="shared" si="23"/>
        <v>32501.010000000002</v>
      </c>
      <c r="W59" s="31">
        <f t="shared" si="23"/>
        <v>0</v>
      </c>
      <c r="X59" s="31">
        <f t="shared" si="23"/>
        <v>69572.56999999999</v>
      </c>
      <c r="Y59" s="31">
        <f t="shared" si="23"/>
        <v>0</v>
      </c>
      <c r="Z59" s="31">
        <f t="shared" si="23"/>
        <v>11160.67</v>
      </c>
      <c r="AA59" s="31">
        <f t="shared" si="23"/>
        <v>0</v>
      </c>
      <c r="AB59" s="31">
        <f t="shared" si="23"/>
        <v>9348.210000000001</v>
      </c>
      <c r="AC59" s="31">
        <f t="shared" si="23"/>
        <v>0</v>
      </c>
      <c r="AD59" s="31">
        <f t="shared" si="23"/>
        <v>14178.55</v>
      </c>
      <c r="AE59" s="31">
        <f t="shared" si="23"/>
        <v>0</v>
      </c>
      <c r="AF59" s="18"/>
    </row>
    <row r="60" spans="1:32" s="8" customFormat="1" ht="21" customHeight="1">
      <c r="A60" s="38" t="s">
        <v>22</v>
      </c>
      <c r="B60" s="32">
        <f t="shared" si="22"/>
        <v>78187.1</v>
      </c>
      <c r="C60" s="32">
        <f t="shared" si="22"/>
        <v>78187.1</v>
      </c>
      <c r="D60" s="32">
        <f>D56+D13</f>
        <v>0</v>
      </c>
      <c r="E60" s="32">
        <f>E56+E13</f>
        <v>0</v>
      </c>
      <c r="F60" s="31">
        <f>E60/B60%</f>
        <v>0</v>
      </c>
      <c r="G60" s="31"/>
      <c r="H60" s="32">
        <f aca="true" t="shared" si="24" ref="H60:AE60">H56+H13</f>
        <v>0</v>
      </c>
      <c r="I60" s="32">
        <f t="shared" si="24"/>
        <v>0</v>
      </c>
      <c r="J60" s="32">
        <f t="shared" si="24"/>
        <v>0</v>
      </c>
      <c r="K60" s="32">
        <f t="shared" si="24"/>
        <v>0</v>
      </c>
      <c r="L60" s="32">
        <f t="shared" si="24"/>
        <v>0</v>
      </c>
      <c r="M60" s="32">
        <f t="shared" si="24"/>
        <v>0</v>
      </c>
      <c r="N60" s="32">
        <f t="shared" si="24"/>
        <v>0</v>
      </c>
      <c r="O60" s="32">
        <f t="shared" si="24"/>
        <v>0</v>
      </c>
      <c r="P60" s="32">
        <f t="shared" si="24"/>
        <v>0</v>
      </c>
      <c r="Q60" s="32">
        <f t="shared" si="24"/>
        <v>0</v>
      </c>
      <c r="R60" s="32">
        <f t="shared" si="24"/>
        <v>0</v>
      </c>
      <c r="S60" s="32">
        <f t="shared" si="24"/>
        <v>0</v>
      </c>
      <c r="T60" s="32">
        <f t="shared" si="24"/>
        <v>0</v>
      </c>
      <c r="U60" s="32">
        <f t="shared" si="24"/>
        <v>0</v>
      </c>
      <c r="V60" s="32">
        <f t="shared" si="24"/>
        <v>23456.13</v>
      </c>
      <c r="W60" s="32">
        <f t="shared" si="24"/>
        <v>0</v>
      </c>
      <c r="X60" s="32">
        <f t="shared" si="24"/>
        <v>54730.97</v>
      </c>
      <c r="Y60" s="32">
        <f t="shared" si="24"/>
        <v>0</v>
      </c>
      <c r="Z60" s="32">
        <f t="shared" si="24"/>
        <v>0</v>
      </c>
      <c r="AA60" s="32">
        <f t="shared" si="24"/>
        <v>0</v>
      </c>
      <c r="AB60" s="32">
        <f t="shared" si="24"/>
        <v>0</v>
      </c>
      <c r="AC60" s="32">
        <f t="shared" si="24"/>
        <v>0</v>
      </c>
      <c r="AD60" s="32">
        <f t="shared" si="24"/>
        <v>0</v>
      </c>
      <c r="AE60" s="32">
        <f t="shared" si="24"/>
        <v>0</v>
      </c>
      <c r="AF60" s="18"/>
    </row>
    <row r="61" spans="1:32" s="8" customFormat="1" ht="21" customHeight="1">
      <c r="A61" s="38" t="s">
        <v>23</v>
      </c>
      <c r="B61" s="32">
        <f t="shared" si="22"/>
        <v>124820.59999999999</v>
      </c>
      <c r="C61" s="32">
        <f t="shared" si="22"/>
        <v>124820.59999999999</v>
      </c>
      <c r="D61" s="32">
        <f>D57+D14</f>
        <v>0</v>
      </c>
      <c r="E61" s="32">
        <f>E57+E14</f>
        <v>4116</v>
      </c>
      <c r="F61" s="31">
        <f>E61/B61%</f>
        <v>3.2975326188145226</v>
      </c>
      <c r="G61" s="31">
        <f>E61/C61%</f>
        <v>3.2975326188145226</v>
      </c>
      <c r="H61" s="32">
        <f aca="true" t="shared" si="25" ref="H61:AE61">H57+H14</f>
        <v>6716.25</v>
      </c>
      <c r="I61" s="32">
        <f t="shared" si="25"/>
        <v>0</v>
      </c>
      <c r="J61" s="32">
        <f t="shared" si="25"/>
        <v>10045.02</v>
      </c>
      <c r="K61" s="32">
        <f t="shared" si="25"/>
        <v>0</v>
      </c>
      <c r="L61" s="32">
        <f t="shared" si="25"/>
        <v>10356.42</v>
      </c>
      <c r="M61" s="32">
        <f t="shared" si="25"/>
        <v>0</v>
      </c>
      <c r="N61" s="32">
        <f t="shared" si="25"/>
        <v>11090.640000000001</v>
      </c>
      <c r="O61" s="32">
        <f t="shared" si="25"/>
        <v>0</v>
      </c>
      <c r="P61" s="32">
        <f t="shared" si="25"/>
        <v>11063.94</v>
      </c>
      <c r="Q61" s="32">
        <f t="shared" si="25"/>
        <v>0</v>
      </c>
      <c r="R61" s="32">
        <f t="shared" si="25"/>
        <v>8415.789999999999</v>
      </c>
      <c r="S61" s="32">
        <f t="shared" si="25"/>
        <v>0</v>
      </c>
      <c r="T61" s="32">
        <f t="shared" si="25"/>
        <v>8558.630000000001</v>
      </c>
      <c r="U61" s="32">
        <f t="shared" si="25"/>
        <v>0</v>
      </c>
      <c r="V61" s="32">
        <f t="shared" si="25"/>
        <v>9044.880000000001</v>
      </c>
      <c r="W61" s="32">
        <f t="shared" si="25"/>
        <v>0</v>
      </c>
      <c r="X61" s="32">
        <f t="shared" si="25"/>
        <v>14841.6</v>
      </c>
      <c r="Y61" s="32">
        <f t="shared" si="25"/>
        <v>0</v>
      </c>
      <c r="Z61" s="32">
        <f t="shared" si="25"/>
        <v>11160.67</v>
      </c>
      <c r="AA61" s="32">
        <f t="shared" si="25"/>
        <v>0</v>
      </c>
      <c r="AB61" s="32">
        <f t="shared" si="25"/>
        <v>9348.210000000001</v>
      </c>
      <c r="AC61" s="32">
        <f t="shared" si="25"/>
        <v>0</v>
      </c>
      <c r="AD61" s="32">
        <f t="shared" si="25"/>
        <v>14178.55</v>
      </c>
      <c r="AE61" s="32">
        <f t="shared" si="25"/>
        <v>0</v>
      </c>
      <c r="AF61" s="18"/>
    </row>
    <row r="62" spans="1:32" s="7" customFormat="1" ht="25.5" customHeight="1">
      <c r="A62" s="38" t="s">
        <v>40</v>
      </c>
      <c r="B62" s="32">
        <f t="shared" si="22"/>
        <v>0</v>
      </c>
      <c r="C62" s="32">
        <f t="shared" si="22"/>
        <v>0</v>
      </c>
      <c r="D62" s="32">
        <f>D58+D15</f>
        <v>0</v>
      </c>
      <c r="E62" s="32">
        <f>E58+E15</f>
        <v>0</v>
      </c>
      <c r="F62" s="31"/>
      <c r="G62" s="31"/>
      <c r="H62" s="32">
        <f aca="true" t="shared" si="26" ref="H62:AE62">H58+H15</f>
        <v>0</v>
      </c>
      <c r="I62" s="32">
        <f t="shared" si="26"/>
        <v>0</v>
      </c>
      <c r="J62" s="32">
        <f t="shared" si="26"/>
        <v>0</v>
      </c>
      <c r="K62" s="32">
        <f t="shared" si="26"/>
        <v>0</v>
      </c>
      <c r="L62" s="32">
        <f t="shared" si="26"/>
        <v>0</v>
      </c>
      <c r="M62" s="32">
        <f t="shared" si="26"/>
        <v>0</v>
      </c>
      <c r="N62" s="32">
        <f t="shared" si="26"/>
        <v>0</v>
      </c>
      <c r="O62" s="32">
        <f t="shared" si="26"/>
        <v>0</v>
      </c>
      <c r="P62" s="32">
        <f t="shared" si="26"/>
        <v>0</v>
      </c>
      <c r="Q62" s="32">
        <f t="shared" si="26"/>
        <v>0</v>
      </c>
      <c r="R62" s="32">
        <f t="shared" si="26"/>
        <v>0</v>
      </c>
      <c r="S62" s="32">
        <f t="shared" si="26"/>
        <v>0</v>
      </c>
      <c r="T62" s="32">
        <f t="shared" si="26"/>
        <v>0</v>
      </c>
      <c r="U62" s="32">
        <f t="shared" si="26"/>
        <v>0</v>
      </c>
      <c r="V62" s="32">
        <f t="shared" si="26"/>
        <v>0</v>
      </c>
      <c r="W62" s="32">
        <f t="shared" si="26"/>
        <v>0</v>
      </c>
      <c r="X62" s="32">
        <f t="shared" si="26"/>
        <v>0</v>
      </c>
      <c r="Y62" s="32">
        <f t="shared" si="26"/>
        <v>0</v>
      </c>
      <c r="Z62" s="32">
        <f t="shared" si="26"/>
        <v>0</v>
      </c>
      <c r="AA62" s="32">
        <f t="shared" si="26"/>
        <v>0</v>
      </c>
      <c r="AB62" s="32">
        <f t="shared" si="26"/>
        <v>0</v>
      </c>
      <c r="AC62" s="32">
        <f t="shared" si="26"/>
        <v>0</v>
      </c>
      <c r="AD62" s="32">
        <f t="shared" si="26"/>
        <v>0</v>
      </c>
      <c r="AE62" s="32">
        <f t="shared" si="26"/>
        <v>0</v>
      </c>
      <c r="AF62" s="23"/>
    </row>
    <row r="63" spans="2:26" ht="35.25" customHeight="1">
      <c r="B63" s="20"/>
      <c r="E63" s="78"/>
      <c r="F63" s="78"/>
      <c r="Y63" s="1"/>
      <c r="Z63" s="1"/>
    </row>
    <row r="64" spans="2:44" ht="35.25" customHeight="1">
      <c r="B64" s="1"/>
      <c r="C64" s="29"/>
      <c r="D64" s="29"/>
      <c r="E64" s="1"/>
      <c r="F64" s="20"/>
      <c r="G64" s="20"/>
      <c r="H64" s="3"/>
      <c r="I64" s="3"/>
      <c r="J64" s="65" t="s">
        <v>48</v>
      </c>
      <c r="K64" s="65"/>
      <c r="L64" s="65"/>
      <c r="M64" s="65"/>
      <c r="N64" s="65"/>
      <c r="O64" s="3"/>
      <c r="P64" s="3"/>
      <c r="Q64" s="4"/>
      <c r="R64" s="3"/>
      <c r="S64" s="3"/>
      <c r="T64" s="66" t="s">
        <v>36</v>
      </c>
      <c r="U64" s="66"/>
      <c r="V64" s="66"/>
      <c r="W64" s="1"/>
      <c r="X64" s="1"/>
      <c r="Y64" s="1"/>
      <c r="Z64" s="1"/>
      <c r="AA64" s="1"/>
      <c r="AB64" s="1"/>
      <c r="AC64" s="1"/>
      <c r="AD64" s="1"/>
      <c r="AE64" s="1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/>
    </row>
    <row r="65" spans="3:44" ht="32.25" customHeight="1">
      <c r="C65" s="29"/>
      <c r="D65" s="29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4"/>
      <c r="R65" s="3"/>
      <c r="S65" s="3"/>
      <c r="W65" s="1"/>
      <c r="X65" s="1"/>
      <c r="Y65" s="1"/>
      <c r="Z65" s="1"/>
      <c r="AA65" s="1"/>
      <c r="AB65" s="1"/>
      <c r="AC65" s="1"/>
      <c r="AD65" s="1"/>
      <c r="AE65" s="1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2"/>
    </row>
    <row r="66" spans="7:44" ht="48.75" customHeight="1">
      <c r="G66" s="2"/>
      <c r="H66" s="3"/>
      <c r="I66" s="3"/>
      <c r="J66" s="3"/>
      <c r="K66" s="3"/>
      <c r="L66" s="3"/>
      <c r="M66" s="3"/>
      <c r="N66" s="3"/>
      <c r="O66" s="3"/>
      <c r="P66" s="3"/>
      <c r="Q66" s="4"/>
      <c r="R66" s="3"/>
      <c r="S66" s="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2"/>
    </row>
    <row r="67" spans="1:7" ht="19.5" customHeight="1">
      <c r="A67" s="50" t="s">
        <v>49</v>
      </c>
      <c r="B67" s="67"/>
      <c r="C67" s="67"/>
      <c r="D67" s="67"/>
      <c r="E67" s="67"/>
      <c r="F67" s="67"/>
      <c r="G67" s="67"/>
    </row>
    <row r="68" spans="1:8" ht="31.5" customHeight="1">
      <c r="A68" s="1" t="s">
        <v>50</v>
      </c>
      <c r="C68" s="29"/>
      <c r="D68" s="29"/>
      <c r="E68" s="2"/>
      <c r="F68" s="2"/>
      <c r="G68" s="2"/>
      <c r="H68" s="11"/>
    </row>
    <row r="69" spans="1:7" ht="23.25" customHeight="1">
      <c r="A69" s="1" t="s">
        <v>51</v>
      </c>
      <c r="B69" s="67"/>
      <c r="C69" s="67"/>
      <c r="D69" s="67"/>
      <c r="E69" s="67"/>
      <c r="F69" s="67"/>
      <c r="G69" s="2"/>
    </row>
    <row r="70" ht="24.75" customHeight="1">
      <c r="A70" s="1" t="s">
        <v>52</v>
      </c>
    </row>
    <row r="75" spans="1:3" ht="15.75">
      <c r="A75" s="67" t="s">
        <v>44</v>
      </c>
      <c r="B75" s="67"/>
      <c r="C75" s="67"/>
    </row>
  </sheetData>
  <sheetProtection/>
  <mergeCells count="33"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AF47:AF50"/>
    <mergeCell ref="AF5:AF6"/>
    <mergeCell ref="AF18:AF21"/>
    <mergeCell ref="AF22:AF25"/>
    <mergeCell ref="AF35:AF38"/>
    <mergeCell ref="T5:U5"/>
    <mergeCell ref="J64:N64"/>
    <mergeCell ref="T64:V64"/>
    <mergeCell ref="G1:H1"/>
    <mergeCell ref="A75:C75"/>
    <mergeCell ref="B67:G67"/>
    <mergeCell ref="B69:F69"/>
    <mergeCell ref="E5:E6"/>
    <mergeCell ref="F5:G5"/>
    <mergeCell ref="E63:F63"/>
    <mergeCell ref="A2:A3"/>
    <mergeCell ref="O2:S2"/>
    <mergeCell ref="O3:S3"/>
    <mergeCell ref="A5:A6"/>
    <mergeCell ref="B5:B6"/>
    <mergeCell ref="C5:C6"/>
    <mergeCell ref="D5:D6"/>
    <mergeCell ref="P5:Q5"/>
    <mergeCell ref="R5:S5"/>
  </mergeCells>
  <printOptions horizontalCentered="1"/>
  <pageMargins left="0" right="0" top="0.3937007874015748" bottom="0.3937007874015748" header="0" footer="0.31496062992125984"/>
  <pageSetup fitToHeight="0" fitToWidth="2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4"/>
  <sheetViews>
    <sheetView showGridLines="0" tabSelected="1" zoomScale="70" zoomScaleNormal="70" zoomScaleSheetLayoutView="75" zoomScalePageLayoutView="0" workbookViewId="0" topLeftCell="A1">
      <pane xSplit="5" ySplit="7" topLeftCell="S6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84" sqref="A84:C84"/>
    </sheetView>
  </sheetViews>
  <sheetFormatPr defaultColWidth="9.140625" defaultRowHeight="12.75"/>
  <cols>
    <col min="1" max="1" width="57.7109375" style="1" customWidth="1"/>
    <col min="2" max="2" width="15.140625" style="2" customWidth="1"/>
    <col min="3" max="3" width="17.28125" style="25" customWidth="1"/>
    <col min="4" max="4" width="12.421875" style="25" customWidth="1"/>
    <col min="5" max="5" width="14.8515625" style="3" customWidth="1"/>
    <col min="6" max="7" width="13.421875" style="3" customWidth="1"/>
    <col min="8" max="14" width="16.140625" style="1" customWidth="1"/>
    <col min="15" max="15" width="11.28125" style="1" customWidth="1"/>
    <col min="16" max="19" width="16.140625" style="1" customWidth="1"/>
    <col min="20" max="24" width="16.140625" style="3" customWidth="1"/>
    <col min="25" max="25" width="12.421875" style="3" customWidth="1"/>
    <col min="26" max="26" width="14.28125" style="3" customWidth="1"/>
    <col min="27" max="27" width="14.57421875" style="3" customWidth="1"/>
    <col min="28" max="28" width="16.140625" style="3" customWidth="1"/>
    <col min="29" max="29" width="13.28125" style="3" customWidth="1"/>
    <col min="30" max="30" width="13.8515625" style="3" customWidth="1"/>
    <col min="31" max="31" width="12.8515625" style="3" customWidth="1"/>
    <col min="32" max="32" width="38.00390625" style="2" customWidth="1"/>
    <col min="33" max="16384" width="9.140625" style="1" customWidth="1"/>
  </cols>
  <sheetData>
    <row r="1" spans="1:8" ht="12.75" customHeight="1">
      <c r="A1" s="36"/>
      <c r="G1" s="59"/>
      <c r="H1" s="59"/>
    </row>
    <row r="2" spans="1:19" ht="40.5" customHeight="1">
      <c r="A2" s="58" t="s">
        <v>46</v>
      </c>
      <c r="O2" s="59"/>
      <c r="P2" s="59"/>
      <c r="Q2" s="59"/>
      <c r="R2" s="59"/>
      <c r="S2" s="59"/>
    </row>
    <row r="3" spans="1:19" ht="49.5" customHeight="1">
      <c r="A3" s="58"/>
      <c r="B3" s="24"/>
      <c r="C3" s="26"/>
      <c r="D3" s="26"/>
      <c r="E3" s="24"/>
      <c r="F3" s="24"/>
      <c r="G3" s="24"/>
      <c r="H3" s="24"/>
      <c r="I3" s="24"/>
      <c r="O3" s="60"/>
      <c r="P3" s="60"/>
      <c r="Q3" s="60"/>
      <c r="R3" s="60"/>
      <c r="S3" s="60"/>
    </row>
    <row r="4" spans="1:32" ht="18.75" customHeight="1">
      <c r="A4" s="13"/>
      <c r="B4" s="13"/>
      <c r="C4" s="27"/>
      <c r="D4" s="27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4" t="s">
        <v>14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 t="s">
        <v>14</v>
      </c>
    </row>
    <row r="5" spans="1:32" s="5" customFormat="1" ht="18.75" customHeight="1">
      <c r="A5" s="61" t="s">
        <v>5</v>
      </c>
      <c r="B5" s="62" t="s">
        <v>47</v>
      </c>
      <c r="C5" s="62" t="s">
        <v>19</v>
      </c>
      <c r="D5" s="62" t="s">
        <v>42</v>
      </c>
      <c r="E5" s="62" t="s">
        <v>20</v>
      </c>
      <c r="F5" s="64" t="s">
        <v>15</v>
      </c>
      <c r="G5" s="64"/>
      <c r="H5" s="64" t="s">
        <v>0</v>
      </c>
      <c r="I5" s="64"/>
      <c r="J5" s="64" t="s">
        <v>1</v>
      </c>
      <c r="K5" s="64"/>
      <c r="L5" s="64" t="s">
        <v>2</v>
      </c>
      <c r="M5" s="64"/>
      <c r="N5" s="64" t="s">
        <v>3</v>
      </c>
      <c r="O5" s="64"/>
      <c r="P5" s="64" t="s">
        <v>4</v>
      </c>
      <c r="Q5" s="64"/>
      <c r="R5" s="64" t="s">
        <v>6</v>
      </c>
      <c r="S5" s="64"/>
      <c r="T5" s="64" t="s">
        <v>7</v>
      </c>
      <c r="U5" s="64"/>
      <c r="V5" s="64" t="s">
        <v>8</v>
      </c>
      <c r="W5" s="64"/>
      <c r="X5" s="64" t="s">
        <v>9</v>
      </c>
      <c r="Y5" s="64"/>
      <c r="Z5" s="64" t="s">
        <v>10</v>
      </c>
      <c r="AA5" s="64"/>
      <c r="AB5" s="64" t="s">
        <v>11</v>
      </c>
      <c r="AC5" s="64"/>
      <c r="AD5" s="64" t="s">
        <v>12</v>
      </c>
      <c r="AE5" s="64"/>
      <c r="AF5" s="71" t="s">
        <v>21</v>
      </c>
    </row>
    <row r="6" spans="1:32" s="5" customFormat="1" ht="75.75" customHeight="1">
      <c r="A6" s="61"/>
      <c r="B6" s="63"/>
      <c r="C6" s="63"/>
      <c r="D6" s="63"/>
      <c r="E6" s="63"/>
      <c r="F6" s="15" t="s">
        <v>17</v>
      </c>
      <c r="G6" s="15" t="s">
        <v>16</v>
      </c>
      <c r="H6" s="16" t="s">
        <v>13</v>
      </c>
      <c r="I6" s="16" t="s">
        <v>18</v>
      </c>
      <c r="J6" s="16" t="s">
        <v>13</v>
      </c>
      <c r="K6" s="16" t="s">
        <v>18</v>
      </c>
      <c r="L6" s="16" t="s">
        <v>13</v>
      </c>
      <c r="M6" s="16" t="s">
        <v>18</v>
      </c>
      <c r="N6" s="16" t="s">
        <v>13</v>
      </c>
      <c r="O6" s="16" t="s">
        <v>18</v>
      </c>
      <c r="P6" s="16" t="s">
        <v>13</v>
      </c>
      <c r="Q6" s="16" t="s">
        <v>18</v>
      </c>
      <c r="R6" s="16" t="s">
        <v>13</v>
      </c>
      <c r="S6" s="16" t="s">
        <v>18</v>
      </c>
      <c r="T6" s="16" t="s">
        <v>13</v>
      </c>
      <c r="U6" s="16" t="s">
        <v>18</v>
      </c>
      <c r="V6" s="16" t="s">
        <v>13</v>
      </c>
      <c r="W6" s="16" t="s">
        <v>18</v>
      </c>
      <c r="X6" s="16" t="s">
        <v>13</v>
      </c>
      <c r="Y6" s="16" t="s">
        <v>18</v>
      </c>
      <c r="Z6" s="16" t="s">
        <v>13</v>
      </c>
      <c r="AA6" s="16" t="s">
        <v>18</v>
      </c>
      <c r="AB6" s="16" t="s">
        <v>13</v>
      </c>
      <c r="AC6" s="16" t="s">
        <v>18</v>
      </c>
      <c r="AD6" s="16" t="s">
        <v>13</v>
      </c>
      <c r="AE6" s="16" t="s">
        <v>18</v>
      </c>
      <c r="AF6" s="71"/>
    </row>
    <row r="7" spans="1:32" s="6" customFormat="1" ht="18" customHeight="1">
      <c r="A7" s="17">
        <v>1</v>
      </c>
      <c r="B7" s="17">
        <v>2</v>
      </c>
      <c r="C7" s="28">
        <v>3</v>
      </c>
      <c r="D7" s="28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</row>
    <row r="8" spans="1:32" s="7" customFormat="1" ht="46.5" customHeight="1">
      <c r="A8" s="39" t="s">
        <v>46</v>
      </c>
      <c r="B8" s="41">
        <f>B63</f>
        <v>209920.26</v>
      </c>
      <c r="C8" s="41">
        <f>C63</f>
        <v>7028.4</v>
      </c>
      <c r="D8" s="41">
        <f>D63</f>
        <v>0</v>
      </c>
      <c r="E8" s="41">
        <f>E63</f>
        <v>6963.41</v>
      </c>
      <c r="F8" s="42">
        <f>E8/B8%</f>
        <v>3.3171691003050396</v>
      </c>
      <c r="G8" s="42">
        <f>E8/C8%</f>
        <v>99.07532297535714</v>
      </c>
      <c r="H8" s="41">
        <f aca="true" t="shared" si="0" ref="H8:AE8">H63</f>
        <v>7028.4</v>
      </c>
      <c r="I8" s="41">
        <f t="shared" si="0"/>
        <v>6963.41</v>
      </c>
      <c r="J8" s="41">
        <f t="shared" si="0"/>
        <v>10196.31</v>
      </c>
      <c r="K8" s="41">
        <f t="shared" si="0"/>
        <v>0</v>
      </c>
      <c r="L8" s="41">
        <f t="shared" si="0"/>
        <v>10205.130000000001</v>
      </c>
      <c r="M8" s="41">
        <f t="shared" si="0"/>
        <v>0</v>
      </c>
      <c r="N8" s="41">
        <f t="shared" si="0"/>
        <v>11141.070000000002</v>
      </c>
      <c r="O8" s="41">
        <f t="shared" si="0"/>
        <v>0</v>
      </c>
      <c r="P8" s="41">
        <f t="shared" si="0"/>
        <v>14539.32</v>
      </c>
      <c r="Q8" s="41">
        <f t="shared" si="0"/>
        <v>0</v>
      </c>
      <c r="R8" s="41">
        <f t="shared" si="0"/>
        <v>12057.13</v>
      </c>
      <c r="S8" s="41">
        <f t="shared" si="0"/>
        <v>0</v>
      </c>
      <c r="T8" s="41">
        <f t="shared" si="0"/>
        <v>8515.53</v>
      </c>
      <c r="U8" s="41">
        <f t="shared" si="0"/>
        <v>0</v>
      </c>
      <c r="V8" s="41">
        <f t="shared" si="0"/>
        <v>32502.77</v>
      </c>
      <c r="W8" s="41">
        <f t="shared" si="0"/>
        <v>0</v>
      </c>
      <c r="X8" s="41">
        <f t="shared" si="0"/>
        <v>69234.40999999999</v>
      </c>
      <c r="Y8" s="41">
        <f t="shared" si="0"/>
        <v>0</v>
      </c>
      <c r="Z8" s="41">
        <f t="shared" si="0"/>
        <v>11203.76</v>
      </c>
      <c r="AA8" s="41">
        <f t="shared" si="0"/>
        <v>0</v>
      </c>
      <c r="AB8" s="41">
        <f t="shared" si="0"/>
        <v>9480.470000000001</v>
      </c>
      <c r="AC8" s="41">
        <f t="shared" si="0"/>
        <v>0</v>
      </c>
      <c r="AD8" s="41">
        <f t="shared" si="0"/>
        <v>13815.96</v>
      </c>
      <c r="AE8" s="41">
        <f t="shared" si="0"/>
        <v>0</v>
      </c>
      <c r="AF8" s="40"/>
    </row>
    <row r="9" spans="1:32" s="8" customFormat="1" ht="21" customHeight="1">
      <c r="A9" s="22" t="s">
        <v>27</v>
      </c>
      <c r="B9" s="31">
        <f>B12</f>
        <v>22579.5</v>
      </c>
      <c r="C9" s="31">
        <f>C12</f>
        <v>1875.56</v>
      </c>
      <c r="D9" s="31">
        <f>D12</f>
        <v>0</v>
      </c>
      <c r="E9" s="31">
        <f>E12</f>
        <v>1875.56</v>
      </c>
      <c r="F9" s="31">
        <f>E9/B9%</f>
        <v>8.306472685400474</v>
      </c>
      <c r="G9" s="31">
        <f>E9/C9%</f>
        <v>99.99999999999999</v>
      </c>
      <c r="H9" s="31">
        <f aca="true" t="shared" si="1" ref="H9:AE9">H12</f>
        <v>1875.56</v>
      </c>
      <c r="I9" s="31">
        <f t="shared" si="1"/>
        <v>1875.56</v>
      </c>
      <c r="J9" s="31">
        <f t="shared" si="1"/>
        <v>1563.41</v>
      </c>
      <c r="K9" s="31">
        <f t="shared" si="1"/>
        <v>0</v>
      </c>
      <c r="L9" s="31">
        <f t="shared" si="1"/>
        <v>1412.12</v>
      </c>
      <c r="M9" s="31">
        <f t="shared" si="1"/>
        <v>0</v>
      </c>
      <c r="N9" s="31">
        <f t="shared" si="1"/>
        <v>1563.41</v>
      </c>
      <c r="O9" s="31">
        <f t="shared" si="1"/>
        <v>0</v>
      </c>
      <c r="P9" s="31">
        <f t="shared" si="1"/>
        <v>1512.98</v>
      </c>
      <c r="Q9" s="31">
        <f t="shared" si="1"/>
        <v>0</v>
      </c>
      <c r="R9" s="31">
        <f t="shared" si="1"/>
        <v>1744.6</v>
      </c>
      <c r="S9" s="31">
        <f t="shared" si="1"/>
        <v>0</v>
      </c>
      <c r="T9" s="31">
        <f t="shared" si="1"/>
        <v>1308.82</v>
      </c>
      <c r="U9" s="31">
        <f t="shared" si="1"/>
        <v>0</v>
      </c>
      <c r="V9" s="31">
        <f t="shared" si="1"/>
        <v>1351.93</v>
      </c>
      <c r="W9" s="31">
        <f t="shared" si="1"/>
        <v>0</v>
      </c>
      <c r="X9" s="31">
        <f t="shared" si="1"/>
        <v>1350.17</v>
      </c>
      <c r="Y9" s="31">
        <f t="shared" si="1"/>
        <v>0</v>
      </c>
      <c r="Z9" s="31">
        <f t="shared" si="1"/>
        <v>1688.33</v>
      </c>
      <c r="AA9" s="31">
        <f t="shared" si="1"/>
        <v>0</v>
      </c>
      <c r="AB9" s="31">
        <f t="shared" si="1"/>
        <v>1645.24</v>
      </c>
      <c r="AC9" s="31">
        <f t="shared" si="1"/>
        <v>0</v>
      </c>
      <c r="AD9" s="31">
        <f t="shared" si="1"/>
        <v>5562.93</v>
      </c>
      <c r="AE9" s="31">
        <f t="shared" si="1"/>
        <v>0</v>
      </c>
      <c r="AF9" s="18"/>
    </row>
    <row r="10" spans="1:32" s="8" customFormat="1" ht="70.5" customHeight="1">
      <c r="A10" s="22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18"/>
    </row>
    <row r="11" spans="1:32" s="8" customFormat="1" ht="47.25">
      <c r="A11" s="10" t="s">
        <v>58</v>
      </c>
      <c r="B11" s="32">
        <f>H11+J11+L11+N11+P11+R11+T11+V11+X11+Z11+AB11+AD11</f>
        <v>22579.5</v>
      </c>
      <c r="C11" s="33">
        <f>H11</f>
        <v>1875.56</v>
      </c>
      <c r="D11" s="33"/>
      <c r="E11" s="33">
        <f>I11+K11+M11+O11+Q11+S11+U11+W11+Y11+AA11+AC11+AE11</f>
        <v>1875.56</v>
      </c>
      <c r="F11" s="31">
        <f>E11/B11%</f>
        <v>8.306472685400474</v>
      </c>
      <c r="G11" s="31">
        <f>E11/C11%</f>
        <v>99.99999999999999</v>
      </c>
      <c r="H11" s="32">
        <v>1875.56</v>
      </c>
      <c r="I11" s="32">
        <v>1875.56</v>
      </c>
      <c r="J11" s="32">
        <v>1563.41</v>
      </c>
      <c r="K11" s="32"/>
      <c r="L11" s="32">
        <v>1412.12</v>
      </c>
      <c r="M11" s="32"/>
      <c r="N11" s="32">
        <v>1563.41</v>
      </c>
      <c r="O11" s="32"/>
      <c r="P11" s="32">
        <v>1512.98</v>
      </c>
      <c r="Q11" s="32"/>
      <c r="R11" s="32">
        <v>1744.6</v>
      </c>
      <c r="S11" s="32"/>
      <c r="T11" s="32">
        <v>1308.82</v>
      </c>
      <c r="U11" s="32"/>
      <c r="V11" s="32">
        <v>1351.93</v>
      </c>
      <c r="W11" s="32"/>
      <c r="X11" s="32">
        <v>1350.17</v>
      </c>
      <c r="Y11" s="32"/>
      <c r="Z11" s="32">
        <v>1688.33</v>
      </c>
      <c r="AA11" s="32"/>
      <c r="AB11" s="32">
        <v>1645.24</v>
      </c>
      <c r="AC11" s="32"/>
      <c r="AD11" s="32">
        <v>5562.93</v>
      </c>
      <c r="AE11" s="33"/>
      <c r="AF11" s="19"/>
    </row>
    <row r="12" spans="1:32" s="8" customFormat="1" ht="21" customHeight="1">
      <c r="A12" s="37" t="s">
        <v>45</v>
      </c>
      <c r="B12" s="31">
        <f>B11</f>
        <v>22579.5</v>
      </c>
      <c r="C12" s="21">
        <f>C11</f>
        <v>1875.56</v>
      </c>
      <c r="D12" s="21">
        <f>D11</f>
        <v>0</v>
      </c>
      <c r="E12" s="21">
        <f>E11</f>
        <v>1875.56</v>
      </c>
      <c r="F12" s="31">
        <f>E12/B12%</f>
        <v>8.306472685400474</v>
      </c>
      <c r="G12" s="31">
        <f>E12/C12%</f>
        <v>99.99999999999999</v>
      </c>
      <c r="H12" s="49">
        <f aca="true" t="shared" si="2" ref="H12:AE12">H11</f>
        <v>1875.56</v>
      </c>
      <c r="I12" s="49">
        <f t="shared" si="2"/>
        <v>1875.56</v>
      </c>
      <c r="J12" s="49">
        <f t="shared" si="2"/>
        <v>1563.41</v>
      </c>
      <c r="K12" s="49">
        <f t="shared" si="2"/>
        <v>0</v>
      </c>
      <c r="L12" s="49">
        <f t="shared" si="2"/>
        <v>1412.12</v>
      </c>
      <c r="M12" s="49">
        <f t="shared" si="2"/>
        <v>0</v>
      </c>
      <c r="N12" s="49">
        <f t="shared" si="2"/>
        <v>1563.41</v>
      </c>
      <c r="O12" s="49">
        <f t="shared" si="2"/>
        <v>0</v>
      </c>
      <c r="P12" s="49">
        <f t="shared" si="2"/>
        <v>1512.98</v>
      </c>
      <c r="Q12" s="49">
        <f t="shared" si="2"/>
        <v>0</v>
      </c>
      <c r="R12" s="49">
        <f t="shared" si="2"/>
        <v>1744.6</v>
      </c>
      <c r="S12" s="49">
        <f t="shared" si="2"/>
        <v>0</v>
      </c>
      <c r="T12" s="49">
        <f t="shared" si="2"/>
        <v>1308.82</v>
      </c>
      <c r="U12" s="49">
        <f t="shared" si="2"/>
        <v>0</v>
      </c>
      <c r="V12" s="49">
        <f t="shared" si="2"/>
        <v>1351.93</v>
      </c>
      <c r="W12" s="49">
        <f t="shared" si="2"/>
        <v>0</v>
      </c>
      <c r="X12" s="49">
        <f t="shared" si="2"/>
        <v>1350.17</v>
      </c>
      <c r="Y12" s="49">
        <f t="shared" si="2"/>
        <v>0</v>
      </c>
      <c r="Z12" s="49">
        <f t="shared" si="2"/>
        <v>1688.33</v>
      </c>
      <c r="AA12" s="49">
        <f t="shared" si="2"/>
        <v>0</v>
      </c>
      <c r="AB12" s="49">
        <f t="shared" si="2"/>
        <v>1645.24</v>
      </c>
      <c r="AC12" s="49">
        <f t="shared" si="2"/>
        <v>0</v>
      </c>
      <c r="AD12" s="49">
        <f t="shared" si="2"/>
        <v>5562.93</v>
      </c>
      <c r="AE12" s="21">
        <f t="shared" si="2"/>
        <v>0</v>
      </c>
      <c r="AF12" s="18"/>
    </row>
    <row r="13" spans="1:32" s="8" customFormat="1" ht="21" customHeight="1">
      <c r="A13" s="38" t="s">
        <v>22</v>
      </c>
      <c r="B13" s="32"/>
      <c r="C13" s="34"/>
      <c r="D13" s="34"/>
      <c r="E13" s="21"/>
      <c r="F13" s="31"/>
      <c r="G13" s="3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1"/>
      <c r="AF13" s="18"/>
    </row>
    <row r="14" spans="1:32" s="8" customFormat="1" ht="21" customHeight="1">
      <c r="A14" s="38" t="s">
        <v>23</v>
      </c>
      <c r="B14" s="32">
        <f>B12</f>
        <v>22579.5</v>
      </c>
      <c r="C14" s="34">
        <f>C12</f>
        <v>1875.56</v>
      </c>
      <c r="D14" s="34"/>
      <c r="E14" s="33">
        <f>I14+K14+M14+O14+Q14+S14+U14+W14+Y14+AA14+AC14+AE14</f>
        <v>1875.56</v>
      </c>
      <c r="F14" s="31">
        <f>E14/B14%</f>
        <v>8.306472685400474</v>
      </c>
      <c r="G14" s="31">
        <f>E14/C14%</f>
        <v>99.99999999999999</v>
      </c>
      <c r="H14" s="32">
        <f>H12</f>
        <v>1875.56</v>
      </c>
      <c r="I14" s="32">
        <f>I12</f>
        <v>1875.56</v>
      </c>
      <c r="J14" s="32">
        <f>J12</f>
        <v>1563.41</v>
      </c>
      <c r="K14" s="32">
        <f aca="true" t="shared" si="3" ref="K14:AE14">K12</f>
        <v>0</v>
      </c>
      <c r="L14" s="32">
        <f t="shared" si="3"/>
        <v>1412.12</v>
      </c>
      <c r="M14" s="32">
        <f t="shared" si="3"/>
        <v>0</v>
      </c>
      <c r="N14" s="32">
        <f t="shared" si="3"/>
        <v>1563.41</v>
      </c>
      <c r="O14" s="32">
        <f t="shared" si="3"/>
        <v>0</v>
      </c>
      <c r="P14" s="32">
        <f t="shared" si="3"/>
        <v>1512.98</v>
      </c>
      <c r="Q14" s="32">
        <f t="shared" si="3"/>
        <v>0</v>
      </c>
      <c r="R14" s="32">
        <f t="shared" si="3"/>
        <v>1744.6</v>
      </c>
      <c r="S14" s="32">
        <f t="shared" si="3"/>
        <v>0</v>
      </c>
      <c r="T14" s="32">
        <f t="shared" si="3"/>
        <v>1308.82</v>
      </c>
      <c r="U14" s="32">
        <f t="shared" si="3"/>
        <v>0</v>
      </c>
      <c r="V14" s="32">
        <f t="shared" si="3"/>
        <v>1351.93</v>
      </c>
      <c r="W14" s="32">
        <f t="shared" si="3"/>
        <v>0</v>
      </c>
      <c r="X14" s="32">
        <f t="shared" si="3"/>
        <v>1350.17</v>
      </c>
      <c r="Y14" s="32">
        <f t="shared" si="3"/>
        <v>0</v>
      </c>
      <c r="Z14" s="32">
        <f t="shared" si="3"/>
        <v>1688.33</v>
      </c>
      <c r="AA14" s="32">
        <f t="shared" si="3"/>
        <v>0</v>
      </c>
      <c r="AB14" s="32">
        <f t="shared" si="3"/>
        <v>1645.24</v>
      </c>
      <c r="AC14" s="32">
        <f t="shared" si="3"/>
        <v>0</v>
      </c>
      <c r="AD14" s="32">
        <f t="shared" si="3"/>
        <v>5562.93</v>
      </c>
      <c r="AE14" s="33">
        <f t="shared" si="3"/>
        <v>0</v>
      </c>
      <c r="AF14" s="18"/>
    </row>
    <row r="15" spans="1:32" s="8" customFormat="1" ht="21" customHeight="1">
      <c r="A15" s="38" t="s">
        <v>40</v>
      </c>
      <c r="B15" s="32"/>
      <c r="C15" s="34"/>
      <c r="D15" s="34"/>
      <c r="E15" s="33"/>
      <c r="F15" s="31"/>
      <c r="G15" s="31"/>
      <c r="H15" s="32"/>
      <c r="I15" s="32"/>
      <c r="J15" s="32"/>
      <c r="K15" s="49"/>
      <c r="L15" s="32"/>
      <c r="M15" s="49"/>
      <c r="N15" s="32"/>
      <c r="O15" s="49"/>
      <c r="P15" s="32"/>
      <c r="Q15" s="49"/>
      <c r="R15" s="32"/>
      <c r="S15" s="49"/>
      <c r="T15" s="32"/>
      <c r="U15" s="49"/>
      <c r="V15" s="32"/>
      <c r="W15" s="49"/>
      <c r="X15" s="32"/>
      <c r="Y15" s="49"/>
      <c r="Z15" s="32"/>
      <c r="AA15" s="49"/>
      <c r="AB15" s="32"/>
      <c r="AC15" s="49"/>
      <c r="AD15" s="32"/>
      <c r="AE15" s="21"/>
      <c r="AF15" s="18"/>
    </row>
    <row r="16" spans="1:32" s="8" customFormat="1" ht="21" customHeight="1">
      <c r="A16" s="22" t="s">
        <v>28</v>
      </c>
      <c r="B16" s="31">
        <f>B17+B38</f>
        <v>187340.76</v>
      </c>
      <c r="C16" s="31">
        <f>C17+C38</f>
        <v>5152.84</v>
      </c>
      <c r="D16" s="31">
        <f>D17+D38</f>
        <v>0</v>
      </c>
      <c r="E16" s="31">
        <f>E17+E38</f>
        <v>5087.85</v>
      </c>
      <c r="F16" s="31">
        <f>E16/B16%</f>
        <v>2.715826497127481</v>
      </c>
      <c r="G16" s="31">
        <f>E16/C16%</f>
        <v>98.73875377461749</v>
      </c>
      <c r="H16" s="31">
        <f aca="true" t="shared" si="4" ref="H16:AE16">H17+H38</f>
        <v>5152.84</v>
      </c>
      <c r="I16" s="31">
        <f t="shared" si="4"/>
        <v>5087.85</v>
      </c>
      <c r="J16" s="31">
        <f t="shared" si="4"/>
        <v>8632.9</v>
      </c>
      <c r="K16" s="31">
        <f t="shared" si="4"/>
        <v>0</v>
      </c>
      <c r="L16" s="31">
        <f t="shared" si="4"/>
        <v>8793.01</v>
      </c>
      <c r="M16" s="31">
        <f t="shared" si="4"/>
        <v>0</v>
      </c>
      <c r="N16" s="31">
        <f t="shared" si="4"/>
        <v>9577.660000000002</v>
      </c>
      <c r="O16" s="31">
        <f t="shared" si="4"/>
        <v>0</v>
      </c>
      <c r="P16" s="31">
        <f t="shared" si="4"/>
        <v>13026.34</v>
      </c>
      <c r="Q16" s="31">
        <f t="shared" si="4"/>
        <v>0</v>
      </c>
      <c r="R16" s="31">
        <f t="shared" si="4"/>
        <v>10312.529999999999</v>
      </c>
      <c r="S16" s="31">
        <f t="shared" si="4"/>
        <v>0</v>
      </c>
      <c r="T16" s="31">
        <f t="shared" si="4"/>
        <v>7206.71</v>
      </c>
      <c r="U16" s="31">
        <f t="shared" si="4"/>
        <v>0</v>
      </c>
      <c r="V16" s="31">
        <f t="shared" si="4"/>
        <v>31150.84</v>
      </c>
      <c r="W16" s="31">
        <f t="shared" si="4"/>
        <v>0</v>
      </c>
      <c r="X16" s="31">
        <f t="shared" si="4"/>
        <v>67884.23999999999</v>
      </c>
      <c r="Y16" s="31">
        <f t="shared" si="4"/>
        <v>0</v>
      </c>
      <c r="Z16" s="31">
        <f t="shared" si="4"/>
        <v>9515.43</v>
      </c>
      <c r="AA16" s="31">
        <f t="shared" si="4"/>
        <v>0</v>
      </c>
      <c r="AB16" s="31">
        <f t="shared" si="4"/>
        <v>7835.2300000000005</v>
      </c>
      <c r="AC16" s="31">
        <f t="shared" si="4"/>
        <v>0</v>
      </c>
      <c r="AD16" s="31">
        <f t="shared" si="4"/>
        <v>8253.029999999999</v>
      </c>
      <c r="AE16" s="31">
        <f t="shared" si="4"/>
        <v>0</v>
      </c>
      <c r="AF16" s="18"/>
    </row>
    <row r="17" spans="1:32" s="8" customFormat="1" ht="69.75" customHeight="1">
      <c r="A17" s="22" t="s">
        <v>30</v>
      </c>
      <c r="B17" s="31">
        <f>B18+B22+B26+B30</f>
        <v>89215.66</v>
      </c>
      <c r="C17" s="31">
        <f>C18+C22+C26+C30</f>
        <v>0</v>
      </c>
      <c r="D17" s="31">
        <f>D18+D22+D26</f>
        <v>0</v>
      </c>
      <c r="E17" s="31">
        <f>E18+E22+E26</f>
        <v>0</v>
      </c>
      <c r="F17" s="31"/>
      <c r="G17" s="31"/>
      <c r="H17" s="31">
        <f aca="true" t="shared" si="5" ref="H17:AE17">H18+H22+H26+H30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3707</v>
      </c>
      <c r="Q17" s="31">
        <f t="shared" si="5"/>
        <v>0</v>
      </c>
      <c r="R17" s="31">
        <f t="shared" si="5"/>
        <v>3205.56</v>
      </c>
      <c r="S17" s="31">
        <f t="shared" si="5"/>
        <v>0</v>
      </c>
      <c r="T17" s="31">
        <f t="shared" si="5"/>
        <v>0</v>
      </c>
      <c r="U17" s="31">
        <f t="shared" si="5"/>
        <v>0</v>
      </c>
      <c r="V17" s="31">
        <f t="shared" si="5"/>
        <v>24690.93</v>
      </c>
      <c r="W17" s="31">
        <f t="shared" si="5"/>
        <v>0</v>
      </c>
      <c r="X17" s="31">
        <f t="shared" si="5"/>
        <v>57612.17</v>
      </c>
      <c r="Y17" s="31">
        <f t="shared" si="5"/>
        <v>0</v>
      </c>
      <c r="Z17" s="31">
        <f t="shared" si="5"/>
        <v>0</v>
      </c>
      <c r="AA17" s="31">
        <f t="shared" si="5"/>
        <v>0</v>
      </c>
      <c r="AB17" s="31">
        <f t="shared" si="5"/>
        <v>0</v>
      </c>
      <c r="AC17" s="31">
        <f t="shared" si="5"/>
        <v>0</v>
      </c>
      <c r="AD17" s="31">
        <f t="shared" si="5"/>
        <v>0</v>
      </c>
      <c r="AE17" s="31">
        <f t="shared" si="5"/>
        <v>0</v>
      </c>
      <c r="AF17" s="18"/>
    </row>
    <row r="18" spans="1:32" s="8" customFormat="1" ht="33" customHeight="1">
      <c r="A18" s="22" t="s">
        <v>64</v>
      </c>
      <c r="B18" s="31">
        <f>B19+B20+B21</f>
        <v>82303.1</v>
      </c>
      <c r="C18" s="31">
        <f>C19+C20+C21</f>
        <v>0</v>
      </c>
      <c r="D18" s="31">
        <f>D19+D20+D21</f>
        <v>0</v>
      </c>
      <c r="E18" s="31">
        <f>E19+E20+E21</f>
        <v>0</v>
      </c>
      <c r="F18" s="31"/>
      <c r="G18" s="31"/>
      <c r="H18" s="31">
        <f aca="true" t="shared" si="6" ref="H18:AE18">H19+H20+H21</f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6"/>
        <v>0</v>
      </c>
      <c r="P18" s="31">
        <f t="shared" si="6"/>
        <v>0</v>
      </c>
      <c r="Q18" s="31">
        <f t="shared" si="6"/>
        <v>0</v>
      </c>
      <c r="R18" s="31">
        <f t="shared" si="6"/>
        <v>0</v>
      </c>
      <c r="S18" s="31">
        <f t="shared" si="6"/>
        <v>0</v>
      </c>
      <c r="T18" s="31">
        <f t="shared" si="6"/>
        <v>0</v>
      </c>
      <c r="U18" s="31">
        <f t="shared" si="6"/>
        <v>0</v>
      </c>
      <c r="V18" s="31">
        <f t="shared" si="6"/>
        <v>24690.93</v>
      </c>
      <c r="W18" s="31">
        <f t="shared" si="6"/>
        <v>0</v>
      </c>
      <c r="X18" s="31">
        <f t="shared" si="6"/>
        <v>57612.17</v>
      </c>
      <c r="Y18" s="31">
        <f t="shared" si="6"/>
        <v>0</v>
      </c>
      <c r="Z18" s="31">
        <f t="shared" si="6"/>
        <v>0</v>
      </c>
      <c r="AA18" s="31">
        <f t="shared" si="6"/>
        <v>0</v>
      </c>
      <c r="AB18" s="31">
        <f t="shared" si="6"/>
        <v>0</v>
      </c>
      <c r="AC18" s="31">
        <f t="shared" si="6"/>
        <v>0</v>
      </c>
      <c r="AD18" s="31">
        <f t="shared" si="6"/>
        <v>0</v>
      </c>
      <c r="AE18" s="31">
        <f t="shared" si="6"/>
        <v>0</v>
      </c>
      <c r="AF18" s="72" t="s">
        <v>68</v>
      </c>
    </row>
    <row r="19" spans="1:32" s="7" customFormat="1" ht="31.5" customHeight="1">
      <c r="A19" s="10" t="s">
        <v>22</v>
      </c>
      <c r="B19" s="32">
        <f>H19+J19+L19+N19+P19+R19+T19+V19+X19+Z19+AB19+AD19</f>
        <v>78187.1</v>
      </c>
      <c r="C19" s="32">
        <f aca="true" t="shared" si="7" ref="C19:C33">H19</f>
        <v>0</v>
      </c>
      <c r="D19" s="32"/>
      <c r="E19" s="33">
        <f>I19+K19+M19+O19+Q19+S19+U19+W19+Y19+AA19+AC19+AE19</f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>
        <v>23456.13</v>
      </c>
      <c r="W19" s="32"/>
      <c r="X19" s="32">
        <v>54730.97</v>
      </c>
      <c r="Y19" s="32"/>
      <c r="Z19" s="32"/>
      <c r="AA19" s="32"/>
      <c r="AB19" s="32"/>
      <c r="AC19" s="32"/>
      <c r="AD19" s="32"/>
      <c r="AE19" s="32"/>
      <c r="AF19" s="73"/>
    </row>
    <row r="20" spans="1:32" s="7" customFormat="1" ht="33" customHeight="1">
      <c r="A20" s="10" t="s">
        <v>23</v>
      </c>
      <c r="B20" s="32">
        <f>H20+J20+L20+N20+P20+R20+T20+V20+X20+Z20+AB20+AD20</f>
        <v>4116</v>
      </c>
      <c r="C20" s="32">
        <f t="shared" si="7"/>
        <v>0</v>
      </c>
      <c r="D20" s="32"/>
      <c r="E20" s="33">
        <f>I20+K20+M20+O20+Q20+S20+U20+W20+Y20+AA20+AC20+AE20</f>
        <v>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1234.8</v>
      </c>
      <c r="W20" s="32"/>
      <c r="X20" s="32">
        <v>2881.2</v>
      </c>
      <c r="Y20" s="32"/>
      <c r="Z20" s="32"/>
      <c r="AA20" s="32"/>
      <c r="AB20" s="32"/>
      <c r="AC20" s="32"/>
      <c r="AD20" s="32"/>
      <c r="AE20" s="32"/>
      <c r="AF20" s="73"/>
    </row>
    <row r="21" spans="1:32" s="7" customFormat="1" ht="42.75" customHeight="1">
      <c r="A21" s="10" t="s">
        <v>40</v>
      </c>
      <c r="B21" s="32">
        <f>H21+J21+L21+N21+P21+R21+T21+V21+X21+Z21+AB21+AD21</f>
        <v>0</v>
      </c>
      <c r="C21" s="32">
        <f t="shared" si="7"/>
        <v>0</v>
      </c>
      <c r="D21" s="32"/>
      <c r="E21" s="33">
        <f>I21+K21+M21+O21+Q21+S21+U21+W21+Y21+AA21+AC21+AE21</f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74"/>
    </row>
    <row r="22" spans="1:32" s="8" customFormat="1" ht="83.25" customHeight="1">
      <c r="A22" s="37" t="s">
        <v>65</v>
      </c>
      <c r="B22" s="31">
        <f>B23+B24+B25</f>
        <v>3205.56</v>
      </c>
      <c r="C22" s="31">
        <f>C23+C24+C25</f>
        <v>0</v>
      </c>
      <c r="D22" s="31">
        <f>D23+D24+D25</f>
        <v>0</v>
      </c>
      <c r="E22" s="31">
        <f>E23+E24+E25</f>
        <v>0</v>
      </c>
      <c r="F22" s="31"/>
      <c r="G22" s="31"/>
      <c r="H22" s="31">
        <f aca="true" t="shared" si="8" ref="H22:AE22">H23+H24+H25</f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8"/>
        <v>0</v>
      </c>
      <c r="P22" s="31">
        <f t="shared" si="8"/>
        <v>0</v>
      </c>
      <c r="Q22" s="31">
        <f t="shared" si="8"/>
        <v>0</v>
      </c>
      <c r="R22" s="31">
        <f t="shared" si="8"/>
        <v>3205.56</v>
      </c>
      <c r="S22" s="31">
        <f t="shared" si="8"/>
        <v>0</v>
      </c>
      <c r="T22" s="31">
        <f t="shared" si="8"/>
        <v>0</v>
      </c>
      <c r="U22" s="31">
        <f t="shared" si="8"/>
        <v>0</v>
      </c>
      <c r="V22" s="31">
        <f t="shared" si="8"/>
        <v>0</v>
      </c>
      <c r="W22" s="31">
        <f t="shared" si="8"/>
        <v>0</v>
      </c>
      <c r="X22" s="31">
        <f t="shared" si="8"/>
        <v>0</v>
      </c>
      <c r="Y22" s="31">
        <f t="shared" si="8"/>
        <v>0</v>
      </c>
      <c r="Z22" s="31">
        <f t="shared" si="8"/>
        <v>0</v>
      </c>
      <c r="AA22" s="31">
        <f t="shared" si="8"/>
        <v>0</v>
      </c>
      <c r="AB22" s="31">
        <f t="shared" si="8"/>
        <v>0</v>
      </c>
      <c r="AC22" s="31">
        <f t="shared" si="8"/>
        <v>0</v>
      </c>
      <c r="AD22" s="31">
        <f t="shared" si="8"/>
        <v>0</v>
      </c>
      <c r="AE22" s="31">
        <f t="shared" si="8"/>
        <v>0</v>
      </c>
      <c r="AF22" s="75" t="s">
        <v>69</v>
      </c>
    </row>
    <row r="23" spans="1:32" s="7" customFormat="1" ht="65.25" customHeight="1">
      <c r="A23" s="38" t="s">
        <v>22</v>
      </c>
      <c r="B23" s="32">
        <f>H23+J23+L23+N23+P23+R23+T23+V23+X23+Z23+AB23+AD23</f>
        <v>0</v>
      </c>
      <c r="C23" s="33">
        <f t="shared" si="7"/>
        <v>0</v>
      </c>
      <c r="D23" s="33"/>
      <c r="E23" s="33">
        <f>I23+K23+M23+O23+Q23+S23+U23+W23+Y23+AA23+AC23+AE23</f>
        <v>0</v>
      </c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69"/>
    </row>
    <row r="24" spans="1:32" s="7" customFormat="1" ht="51.75" customHeight="1">
      <c r="A24" s="38" t="s">
        <v>23</v>
      </c>
      <c r="B24" s="32">
        <f>H24+J24+L24+N24+P24+R24+T24+V24+X24+Z24+AB24+AD24</f>
        <v>0</v>
      </c>
      <c r="C24" s="33">
        <f t="shared" si="7"/>
        <v>0</v>
      </c>
      <c r="D24" s="33"/>
      <c r="E24" s="33">
        <f>I24+K24+M24+O24+Q24+S24+U24+W24+Y24+AA24+AC24+AE24</f>
        <v>0</v>
      </c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69"/>
    </row>
    <row r="25" spans="1:32" s="7" customFormat="1" ht="45" customHeight="1">
      <c r="A25" s="38" t="s">
        <v>40</v>
      </c>
      <c r="B25" s="32">
        <f>H25+J25+L25+N25+P25+R25+T25+V25+X25+Z25+AB25+AD25</f>
        <v>3205.56</v>
      </c>
      <c r="C25" s="33">
        <f t="shared" si="7"/>
        <v>0</v>
      </c>
      <c r="D25" s="33"/>
      <c r="E25" s="33">
        <f>I25+K25+M25+O25+Q25+S25+U25+W25+Y25+AA25+AC25+AE25</f>
        <v>0</v>
      </c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>
        <v>3205.56</v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70"/>
    </row>
    <row r="26" spans="1:32" s="8" customFormat="1" ht="45" customHeight="1">
      <c r="A26" s="37" t="s">
        <v>66</v>
      </c>
      <c r="B26" s="31">
        <f>B27+B28+B29</f>
        <v>1900</v>
      </c>
      <c r="C26" s="31">
        <f>C27+C28+C29</f>
        <v>0</v>
      </c>
      <c r="D26" s="31">
        <f>D27</f>
        <v>0</v>
      </c>
      <c r="E26" s="31">
        <f>E27+E28+E29</f>
        <v>0</v>
      </c>
      <c r="F26" s="31"/>
      <c r="G26" s="31"/>
      <c r="H26" s="31">
        <f aca="true" t="shared" si="9" ref="H26:AE26">H27+H28+H29</f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9"/>
        <v>0</v>
      </c>
      <c r="O26" s="31">
        <f t="shared" si="9"/>
        <v>0</v>
      </c>
      <c r="P26" s="31">
        <f t="shared" si="9"/>
        <v>1900</v>
      </c>
      <c r="Q26" s="31">
        <f t="shared" si="9"/>
        <v>0</v>
      </c>
      <c r="R26" s="31">
        <f t="shared" si="9"/>
        <v>0</v>
      </c>
      <c r="S26" s="31">
        <f t="shared" si="9"/>
        <v>0</v>
      </c>
      <c r="T26" s="31">
        <f t="shared" si="9"/>
        <v>0</v>
      </c>
      <c r="U26" s="31">
        <f t="shared" si="9"/>
        <v>0</v>
      </c>
      <c r="V26" s="31">
        <f t="shared" si="9"/>
        <v>0</v>
      </c>
      <c r="W26" s="31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9"/>
        <v>0</v>
      </c>
      <c r="AB26" s="31">
        <f t="shared" si="9"/>
        <v>0</v>
      </c>
      <c r="AC26" s="31">
        <f t="shared" si="9"/>
        <v>0</v>
      </c>
      <c r="AD26" s="31">
        <f t="shared" si="9"/>
        <v>0</v>
      </c>
      <c r="AE26" s="31">
        <f t="shared" si="9"/>
        <v>0</v>
      </c>
      <c r="AF26" s="79" t="s">
        <v>70</v>
      </c>
    </row>
    <row r="27" spans="1:32" s="7" customFormat="1" ht="27.75" customHeight="1">
      <c r="A27" s="38" t="s">
        <v>22</v>
      </c>
      <c r="B27" s="32">
        <f>H27+J27+L27+N27+P27+R27+T27+V27+X27+Z27+AB27+AD27</f>
        <v>0</v>
      </c>
      <c r="C27" s="33">
        <f t="shared" si="7"/>
        <v>0</v>
      </c>
      <c r="D27" s="33"/>
      <c r="E27" s="33">
        <f>I27+K27+M27+O27+Q27+S27+U27+W27+Y27+AA27+AC27+AE27</f>
        <v>0</v>
      </c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69"/>
    </row>
    <row r="28" spans="1:32" s="7" customFormat="1" ht="19.5" customHeight="1">
      <c r="A28" s="38" t="s">
        <v>23</v>
      </c>
      <c r="B28" s="32">
        <f>H28+J28+L28+N28+P28+R28+T28+V28+X28+Z28+AB28+AD28</f>
        <v>0</v>
      </c>
      <c r="C28" s="33">
        <f t="shared" si="7"/>
        <v>0</v>
      </c>
      <c r="D28" s="33"/>
      <c r="E28" s="33">
        <f>I28+K28+M28+O28+Q28+S28+U28+W28+Y28+AA28+AC28+AE28</f>
        <v>0</v>
      </c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69"/>
    </row>
    <row r="29" spans="1:32" s="7" customFormat="1" ht="28.5" customHeight="1">
      <c r="A29" s="38" t="s">
        <v>40</v>
      </c>
      <c r="B29" s="32">
        <f>H29+J29+L29+N29+P29+R29+T29+V29+X29+Z29+AB29+AD29</f>
        <v>1900</v>
      </c>
      <c r="C29" s="33">
        <f t="shared" si="7"/>
        <v>0</v>
      </c>
      <c r="D29" s="33"/>
      <c r="E29" s="33">
        <f>I29+K29+M29+O29+Q29+S29+U29+W29+Y29+AA29+AC29+AE29</f>
        <v>0</v>
      </c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>
        <v>1900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69"/>
    </row>
    <row r="30" spans="1:32" s="8" customFormat="1" ht="54.75" customHeight="1">
      <c r="A30" s="37" t="s">
        <v>67</v>
      </c>
      <c r="B30" s="31">
        <f>B31+B32+B33</f>
        <v>1807</v>
      </c>
      <c r="C30" s="31">
        <f>C31+C32+C33</f>
        <v>0</v>
      </c>
      <c r="D30" s="31">
        <f>D31</f>
        <v>0</v>
      </c>
      <c r="E30" s="31">
        <f>E31+E32+E33</f>
        <v>0</v>
      </c>
      <c r="F30" s="31"/>
      <c r="G30" s="31"/>
      <c r="H30" s="31">
        <f aca="true" t="shared" si="10" ref="H30:AE30">H31+H32+H33</f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  <c r="P30" s="31">
        <f t="shared" si="10"/>
        <v>1807</v>
      </c>
      <c r="Q30" s="31">
        <f t="shared" si="10"/>
        <v>0</v>
      </c>
      <c r="R30" s="31">
        <f t="shared" si="10"/>
        <v>0</v>
      </c>
      <c r="S30" s="31">
        <f t="shared" si="10"/>
        <v>0</v>
      </c>
      <c r="T30" s="31">
        <f t="shared" si="10"/>
        <v>0</v>
      </c>
      <c r="U30" s="31">
        <f t="shared" si="10"/>
        <v>0</v>
      </c>
      <c r="V30" s="31">
        <f t="shared" si="10"/>
        <v>0</v>
      </c>
      <c r="W30" s="31">
        <f t="shared" si="10"/>
        <v>0</v>
      </c>
      <c r="X30" s="31">
        <f t="shared" si="10"/>
        <v>0</v>
      </c>
      <c r="Y30" s="31">
        <f t="shared" si="10"/>
        <v>0</v>
      </c>
      <c r="Z30" s="31">
        <f t="shared" si="10"/>
        <v>0</v>
      </c>
      <c r="AA30" s="31">
        <f t="shared" si="10"/>
        <v>0</v>
      </c>
      <c r="AB30" s="31">
        <f t="shared" si="10"/>
        <v>0</v>
      </c>
      <c r="AC30" s="31">
        <f t="shared" si="10"/>
        <v>0</v>
      </c>
      <c r="AD30" s="31">
        <f t="shared" si="10"/>
        <v>0</v>
      </c>
      <c r="AE30" s="31">
        <f t="shared" si="10"/>
        <v>0</v>
      </c>
      <c r="AF30" s="79" t="s">
        <v>71</v>
      </c>
    </row>
    <row r="31" spans="1:32" s="7" customFormat="1" ht="19.5" customHeight="1">
      <c r="A31" s="38" t="s">
        <v>22</v>
      </c>
      <c r="B31" s="32">
        <f>H31+J31+L31+N31+P31+R31+T31+V31+X31+Z31+AB31+AD31</f>
        <v>0</v>
      </c>
      <c r="C31" s="33">
        <f t="shared" si="7"/>
        <v>0</v>
      </c>
      <c r="D31" s="33"/>
      <c r="E31" s="33">
        <f>I31+K31+M31+O31+Q31+S31+U31+W31+Y31+AA31+AC31+AE31</f>
        <v>0</v>
      </c>
      <c r="F31" s="32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69"/>
    </row>
    <row r="32" spans="1:32" s="7" customFormat="1" ht="19.5" customHeight="1">
      <c r="A32" s="38" t="s">
        <v>23</v>
      </c>
      <c r="B32" s="32">
        <f>H32+J32+L32+N32+P32+R32+T32+V32+X32+Z32+AB32+AD32</f>
        <v>0</v>
      </c>
      <c r="C32" s="33">
        <f t="shared" si="7"/>
        <v>0</v>
      </c>
      <c r="D32" s="33"/>
      <c r="E32" s="33">
        <f>I32+K32+M32+O32+Q32+S32+U32+W32+Y32+AA32+AC32+AE32</f>
        <v>0</v>
      </c>
      <c r="F32" s="32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69"/>
    </row>
    <row r="33" spans="1:32" s="7" customFormat="1" ht="28.5" customHeight="1">
      <c r="A33" s="38" t="s">
        <v>40</v>
      </c>
      <c r="B33" s="32">
        <f>H33+J33+L33+N33+P33+R33+T33+V33+X33+Z33+AB33+AD33</f>
        <v>1807</v>
      </c>
      <c r="C33" s="33">
        <f t="shared" si="7"/>
        <v>0</v>
      </c>
      <c r="D33" s="33"/>
      <c r="E33" s="33">
        <f>I33+K33+M33+O33+Q33+S33+U33+W33+Y33+AA33+AC33+AE33</f>
        <v>0</v>
      </c>
      <c r="F33" s="32"/>
      <c r="G33" s="32"/>
      <c r="H33" s="33"/>
      <c r="I33" s="33"/>
      <c r="J33" s="33"/>
      <c r="K33" s="33"/>
      <c r="L33" s="33"/>
      <c r="M33" s="33"/>
      <c r="N33" s="33"/>
      <c r="O33" s="33"/>
      <c r="P33" s="33">
        <v>1807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69"/>
    </row>
    <row r="34" spans="1:32" s="8" customFormat="1" ht="30" customHeight="1">
      <c r="A34" s="37" t="s">
        <v>33</v>
      </c>
      <c r="B34" s="31">
        <f>B26+B22+B18+B30</f>
        <v>89215.66</v>
      </c>
      <c r="C34" s="31">
        <f>C26+C22+C18+C30</f>
        <v>0</v>
      </c>
      <c r="D34" s="31">
        <f>D26+D22+D18+D30</f>
        <v>0</v>
      </c>
      <c r="E34" s="31">
        <f>E26+E22+E18+E30</f>
        <v>0</v>
      </c>
      <c r="F34" s="31"/>
      <c r="G34" s="31"/>
      <c r="H34" s="31">
        <f aca="true" t="shared" si="11" ref="H34:AE34">H26+H22+H18+H30</f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0</v>
      </c>
      <c r="P34" s="31">
        <f t="shared" si="11"/>
        <v>3707</v>
      </c>
      <c r="Q34" s="31">
        <f t="shared" si="11"/>
        <v>0</v>
      </c>
      <c r="R34" s="31">
        <f t="shared" si="11"/>
        <v>3205.56</v>
      </c>
      <c r="S34" s="31">
        <f t="shared" si="11"/>
        <v>0</v>
      </c>
      <c r="T34" s="31">
        <f t="shared" si="11"/>
        <v>0</v>
      </c>
      <c r="U34" s="31">
        <f t="shared" si="11"/>
        <v>0</v>
      </c>
      <c r="V34" s="31">
        <f t="shared" si="11"/>
        <v>24690.93</v>
      </c>
      <c r="W34" s="31">
        <f t="shared" si="11"/>
        <v>0</v>
      </c>
      <c r="X34" s="31">
        <f t="shared" si="11"/>
        <v>57612.17</v>
      </c>
      <c r="Y34" s="31">
        <f t="shared" si="11"/>
        <v>0</v>
      </c>
      <c r="Z34" s="31">
        <f t="shared" si="11"/>
        <v>0</v>
      </c>
      <c r="AA34" s="31">
        <f t="shared" si="11"/>
        <v>0</v>
      </c>
      <c r="AB34" s="31">
        <f t="shared" si="11"/>
        <v>0</v>
      </c>
      <c r="AC34" s="31">
        <f t="shared" si="11"/>
        <v>0</v>
      </c>
      <c r="AD34" s="31">
        <f t="shared" si="11"/>
        <v>0</v>
      </c>
      <c r="AE34" s="31">
        <f t="shared" si="11"/>
        <v>0</v>
      </c>
      <c r="AF34" s="46"/>
    </row>
    <row r="35" spans="1:32" s="7" customFormat="1" ht="21.75" customHeight="1">
      <c r="A35" s="38" t="s">
        <v>22</v>
      </c>
      <c r="B35" s="32">
        <f>B19+B23+B27+B31</f>
        <v>78187.1</v>
      </c>
      <c r="C35" s="32">
        <f>C19+C23+C27+C31</f>
        <v>0</v>
      </c>
      <c r="D35" s="32">
        <f>D19+D23+D27+D31</f>
        <v>0</v>
      </c>
      <c r="E35" s="32">
        <f>E19+E23+E27+E31</f>
        <v>0</v>
      </c>
      <c r="F35" s="31"/>
      <c r="G35" s="31"/>
      <c r="H35" s="32">
        <f aca="true" t="shared" si="12" ref="H35:AE35">H19+H23+H27+H31</f>
        <v>0</v>
      </c>
      <c r="I35" s="32">
        <f t="shared" si="12"/>
        <v>0</v>
      </c>
      <c r="J35" s="32">
        <f t="shared" si="12"/>
        <v>0</v>
      </c>
      <c r="K35" s="32">
        <f t="shared" si="12"/>
        <v>0</v>
      </c>
      <c r="L35" s="32">
        <f t="shared" si="12"/>
        <v>0</v>
      </c>
      <c r="M35" s="32">
        <f t="shared" si="12"/>
        <v>0</v>
      </c>
      <c r="N35" s="32">
        <f t="shared" si="12"/>
        <v>0</v>
      </c>
      <c r="O35" s="32">
        <f t="shared" si="12"/>
        <v>0</v>
      </c>
      <c r="P35" s="32">
        <f t="shared" si="12"/>
        <v>0</v>
      </c>
      <c r="Q35" s="32">
        <f t="shared" si="12"/>
        <v>0</v>
      </c>
      <c r="R35" s="32">
        <f t="shared" si="12"/>
        <v>0</v>
      </c>
      <c r="S35" s="32">
        <f t="shared" si="12"/>
        <v>0</v>
      </c>
      <c r="T35" s="32">
        <f t="shared" si="12"/>
        <v>0</v>
      </c>
      <c r="U35" s="32">
        <f t="shared" si="12"/>
        <v>0</v>
      </c>
      <c r="V35" s="32">
        <f t="shared" si="12"/>
        <v>23456.13</v>
      </c>
      <c r="W35" s="32">
        <f t="shared" si="12"/>
        <v>0</v>
      </c>
      <c r="X35" s="32">
        <f t="shared" si="12"/>
        <v>54730.97</v>
      </c>
      <c r="Y35" s="32">
        <f t="shared" si="12"/>
        <v>0</v>
      </c>
      <c r="Z35" s="32">
        <f t="shared" si="12"/>
        <v>0</v>
      </c>
      <c r="AA35" s="32">
        <f t="shared" si="12"/>
        <v>0</v>
      </c>
      <c r="AB35" s="32">
        <f t="shared" si="12"/>
        <v>0</v>
      </c>
      <c r="AC35" s="32">
        <f t="shared" si="12"/>
        <v>0</v>
      </c>
      <c r="AD35" s="32">
        <f t="shared" si="12"/>
        <v>0</v>
      </c>
      <c r="AE35" s="32">
        <f t="shared" si="12"/>
        <v>0</v>
      </c>
      <c r="AF35" s="44"/>
    </row>
    <row r="36" spans="1:32" s="7" customFormat="1" ht="21.75" customHeight="1">
      <c r="A36" s="38" t="s">
        <v>23</v>
      </c>
      <c r="B36" s="32">
        <f>B20+B24+B28+B32</f>
        <v>4116</v>
      </c>
      <c r="C36" s="32">
        <f>C20+C24+C28+C32</f>
        <v>0</v>
      </c>
      <c r="D36" s="32"/>
      <c r="E36" s="32">
        <f>E20+E24+E28+E32</f>
        <v>0</v>
      </c>
      <c r="F36" s="31"/>
      <c r="G36" s="31"/>
      <c r="H36" s="32">
        <f aca="true" t="shared" si="13" ref="H36:AE36">H20+H24+H28+H32</f>
        <v>0</v>
      </c>
      <c r="I36" s="32">
        <f t="shared" si="13"/>
        <v>0</v>
      </c>
      <c r="J36" s="32">
        <f t="shared" si="13"/>
        <v>0</v>
      </c>
      <c r="K36" s="32">
        <f t="shared" si="13"/>
        <v>0</v>
      </c>
      <c r="L36" s="32">
        <f t="shared" si="13"/>
        <v>0</v>
      </c>
      <c r="M36" s="32">
        <f t="shared" si="13"/>
        <v>0</v>
      </c>
      <c r="N36" s="32">
        <f t="shared" si="13"/>
        <v>0</v>
      </c>
      <c r="O36" s="32">
        <f t="shared" si="13"/>
        <v>0</v>
      </c>
      <c r="P36" s="32">
        <f t="shared" si="13"/>
        <v>0</v>
      </c>
      <c r="Q36" s="32">
        <f t="shared" si="13"/>
        <v>0</v>
      </c>
      <c r="R36" s="32">
        <f t="shared" si="13"/>
        <v>0</v>
      </c>
      <c r="S36" s="32">
        <f t="shared" si="13"/>
        <v>0</v>
      </c>
      <c r="T36" s="32">
        <f t="shared" si="13"/>
        <v>0</v>
      </c>
      <c r="U36" s="32">
        <f t="shared" si="13"/>
        <v>0</v>
      </c>
      <c r="V36" s="32">
        <f t="shared" si="13"/>
        <v>1234.8</v>
      </c>
      <c r="W36" s="32">
        <f t="shared" si="13"/>
        <v>0</v>
      </c>
      <c r="X36" s="32">
        <f t="shared" si="13"/>
        <v>2881.2</v>
      </c>
      <c r="Y36" s="32">
        <f t="shared" si="13"/>
        <v>0</v>
      </c>
      <c r="Z36" s="32">
        <f t="shared" si="13"/>
        <v>0</v>
      </c>
      <c r="AA36" s="32">
        <f t="shared" si="13"/>
        <v>0</v>
      </c>
      <c r="AB36" s="32">
        <f t="shared" si="13"/>
        <v>0</v>
      </c>
      <c r="AC36" s="32">
        <f t="shared" si="13"/>
        <v>0</v>
      </c>
      <c r="AD36" s="32">
        <f t="shared" si="13"/>
        <v>0</v>
      </c>
      <c r="AE36" s="32">
        <f t="shared" si="13"/>
        <v>0</v>
      </c>
      <c r="AF36" s="44"/>
    </row>
    <row r="37" spans="1:32" s="7" customFormat="1" ht="21.75" customHeight="1">
      <c r="A37" s="38" t="s">
        <v>40</v>
      </c>
      <c r="B37" s="32">
        <f>B21+B25+B29+B33</f>
        <v>6912.5599999999995</v>
      </c>
      <c r="C37" s="32">
        <f>C21+C25+C29+C33</f>
        <v>0</v>
      </c>
      <c r="D37" s="32"/>
      <c r="E37" s="32">
        <f>E21+E25+E29+E33</f>
        <v>0</v>
      </c>
      <c r="F37" s="31"/>
      <c r="G37" s="31"/>
      <c r="H37" s="32">
        <f aca="true" t="shared" si="14" ref="H37:AE37">H21+H25+H29+H33</f>
        <v>0</v>
      </c>
      <c r="I37" s="32">
        <f t="shared" si="14"/>
        <v>0</v>
      </c>
      <c r="J37" s="32">
        <f t="shared" si="14"/>
        <v>0</v>
      </c>
      <c r="K37" s="32">
        <f t="shared" si="14"/>
        <v>0</v>
      </c>
      <c r="L37" s="32">
        <f t="shared" si="14"/>
        <v>0</v>
      </c>
      <c r="M37" s="32">
        <f t="shared" si="14"/>
        <v>0</v>
      </c>
      <c r="N37" s="32">
        <f t="shared" si="14"/>
        <v>0</v>
      </c>
      <c r="O37" s="32">
        <f t="shared" si="14"/>
        <v>0</v>
      </c>
      <c r="P37" s="32">
        <f t="shared" si="14"/>
        <v>3707</v>
      </c>
      <c r="Q37" s="32">
        <f t="shared" si="14"/>
        <v>0</v>
      </c>
      <c r="R37" s="32">
        <f t="shared" si="14"/>
        <v>3205.56</v>
      </c>
      <c r="S37" s="32">
        <f t="shared" si="14"/>
        <v>0</v>
      </c>
      <c r="T37" s="32">
        <f t="shared" si="14"/>
        <v>0</v>
      </c>
      <c r="U37" s="32">
        <f t="shared" si="14"/>
        <v>0</v>
      </c>
      <c r="V37" s="32">
        <f t="shared" si="14"/>
        <v>0</v>
      </c>
      <c r="W37" s="32">
        <f t="shared" si="14"/>
        <v>0</v>
      </c>
      <c r="X37" s="32">
        <f t="shared" si="14"/>
        <v>0</v>
      </c>
      <c r="Y37" s="32">
        <f t="shared" si="14"/>
        <v>0</v>
      </c>
      <c r="Z37" s="32">
        <f t="shared" si="14"/>
        <v>0</v>
      </c>
      <c r="AA37" s="32">
        <f t="shared" si="14"/>
        <v>0</v>
      </c>
      <c r="AB37" s="32">
        <f t="shared" si="14"/>
        <v>0</v>
      </c>
      <c r="AC37" s="32">
        <f t="shared" si="14"/>
        <v>0</v>
      </c>
      <c r="AD37" s="32">
        <f t="shared" si="14"/>
        <v>0</v>
      </c>
      <c r="AE37" s="32">
        <f t="shared" si="14"/>
        <v>0</v>
      </c>
      <c r="AF37" s="45"/>
    </row>
    <row r="38" spans="1:32" s="8" customFormat="1" ht="51" customHeight="1">
      <c r="A38" s="22" t="s">
        <v>32</v>
      </c>
      <c r="B38" s="31">
        <f>B55</f>
        <v>98125.09999999999</v>
      </c>
      <c r="C38" s="31">
        <f>C55</f>
        <v>5152.84</v>
      </c>
      <c r="D38" s="31"/>
      <c r="E38" s="31">
        <f>E55</f>
        <v>5087.85</v>
      </c>
      <c r="F38" s="31">
        <f>E38/B38%</f>
        <v>5.185064779551818</v>
      </c>
      <c r="G38" s="31">
        <f>E38/C38%</f>
        <v>98.73875377461749</v>
      </c>
      <c r="H38" s="31">
        <f aca="true" t="shared" si="15" ref="H38:AE38">H55</f>
        <v>5152.84</v>
      </c>
      <c r="I38" s="31">
        <f t="shared" si="15"/>
        <v>5087.85</v>
      </c>
      <c r="J38" s="31">
        <f t="shared" si="15"/>
        <v>8632.9</v>
      </c>
      <c r="K38" s="31">
        <f t="shared" si="15"/>
        <v>0</v>
      </c>
      <c r="L38" s="31">
        <f t="shared" si="15"/>
        <v>8793.01</v>
      </c>
      <c r="M38" s="31">
        <f t="shared" si="15"/>
        <v>0</v>
      </c>
      <c r="N38" s="31">
        <f t="shared" si="15"/>
        <v>9577.660000000002</v>
      </c>
      <c r="O38" s="31">
        <f t="shared" si="15"/>
        <v>0</v>
      </c>
      <c r="P38" s="31">
        <f t="shared" si="15"/>
        <v>9319.34</v>
      </c>
      <c r="Q38" s="31">
        <f t="shared" si="15"/>
        <v>0</v>
      </c>
      <c r="R38" s="31">
        <f t="shared" si="15"/>
        <v>7106.969999999999</v>
      </c>
      <c r="S38" s="31">
        <f t="shared" si="15"/>
        <v>0</v>
      </c>
      <c r="T38" s="31">
        <f t="shared" si="15"/>
        <v>7206.71</v>
      </c>
      <c r="U38" s="31">
        <f t="shared" si="15"/>
        <v>0</v>
      </c>
      <c r="V38" s="31">
        <f t="shared" si="15"/>
        <v>6459.91</v>
      </c>
      <c r="W38" s="31">
        <f t="shared" si="15"/>
        <v>0</v>
      </c>
      <c r="X38" s="31">
        <f t="shared" si="15"/>
        <v>10272.07</v>
      </c>
      <c r="Y38" s="31">
        <f t="shared" si="15"/>
        <v>0</v>
      </c>
      <c r="Z38" s="31">
        <f t="shared" si="15"/>
        <v>9515.43</v>
      </c>
      <c r="AA38" s="31">
        <f t="shared" si="15"/>
        <v>0</v>
      </c>
      <c r="AB38" s="31">
        <f t="shared" si="15"/>
        <v>7835.2300000000005</v>
      </c>
      <c r="AC38" s="31">
        <f t="shared" si="15"/>
        <v>0</v>
      </c>
      <c r="AD38" s="31">
        <f t="shared" si="15"/>
        <v>8253.029999999999</v>
      </c>
      <c r="AE38" s="31">
        <f t="shared" si="15"/>
        <v>0</v>
      </c>
      <c r="AF38" s="18"/>
    </row>
    <row r="39" spans="1:32" s="8" customFormat="1" ht="75" customHeight="1">
      <c r="A39" s="10" t="s">
        <v>53</v>
      </c>
      <c r="B39" s="32">
        <f>H39+J39+L39+N39+P39+R39+T39+V39+X39+Z39+AB39+AD39</f>
        <v>93918.09999999999</v>
      </c>
      <c r="C39" s="34">
        <f>H39</f>
        <v>4912.37</v>
      </c>
      <c r="D39" s="34"/>
      <c r="E39" s="33">
        <f>I39+K39+M39+O39+Q39+S39+U39+W39+Y39+AA39+AC39+AE39</f>
        <v>4849.51</v>
      </c>
      <c r="F39" s="31">
        <f>E39/B39%</f>
        <v>5.1635520735619655</v>
      </c>
      <c r="G39" s="31">
        <f>E39/C39%</f>
        <v>98.72037326178607</v>
      </c>
      <c r="H39" s="32">
        <v>4912.37</v>
      </c>
      <c r="I39" s="32">
        <v>4849.51</v>
      </c>
      <c r="J39" s="32">
        <v>8366.63</v>
      </c>
      <c r="K39" s="32"/>
      <c r="L39" s="32">
        <v>8527.93</v>
      </c>
      <c r="M39" s="32"/>
      <c r="N39" s="32">
        <v>9312.29</v>
      </c>
      <c r="O39" s="32"/>
      <c r="P39" s="32">
        <v>9053.23</v>
      </c>
      <c r="Q39" s="32"/>
      <c r="R39" s="32">
        <v>6840.69</v>
      </c>
      <c r="S39" s="32"/>
      <c r="T39" s="32">
        <v>6939.82</v>
      </c>
      <c r="U39" s="32"/>
      <c r="V39" s="32">
        <v>6192.32</v>
      </c>
      <c r="W39" s="32"/>
      <c r="X39" s="32">
        <v>8971.73</v>
      </c>
      <c r="Y39" s="32"/>
      <c r="Z39" s="32">
        <v>9247.84</v>
      </c>
      <c r="AA39" s="32"/>
      <c r="AB39" s="32">
        <v>7567.89</v>
      </c>
      <c r="AC39" s="32"/>
      <c r="AD39" s="32">
        <v>7985.36</v>
      </c>
      <c r="AE39" s="33"/>
      <c r="AF39" s="75" t="s">
        <v>72</v>
      </c>
    </row>
    <row r="40" spans="1:32" s="8" customFormat="1" ht="15.75">
      <c r="A40" s="10" t="s">
        <v>22</v>
      </c>
      <c r="B40" s="32"/>
      <c r="C40" s="34"/>
      <c r="D40" s="34"/>
      <c r="E40" s="33"/>
      <c r="F40" s="31"/>
      <c r="G40" s="31"/>
      <c r="H40" s="33"/>
      <c r="I40" s="33"/>
      <c r="J40" s="33"/>
      <c r="K40" s="33"/>
      <c r="L40" s="33"/>
      <c r="M40" s="33"/>
      <c r="N40" s="33"/>
      <c r="O40" s="35"/>
      <c r="P40" s="33"/>
      <c r="Q40" s="33"/>
      <c r="R40" s="33"/>
      <c r="S40" s="33"/>
      <c r="T40" s="33"/>
      <c r="U40" s="35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76"/>
    </row>
    <row r="41" spans="1:32" s="8" customFormat="1" ht="15.75">
      <c r="A41" s="10" t="s">
        <v>23</v>
      </c>
      <c r="B41" s="32">
        <f>B39</f>
        <v>93918.09999999999</v>
      </c>
      <c r="C41" s="32">
        <f>C39</f>
        <v>4912.37</v>
      </c>
      <c r="D41" s="32"/>
      <c r="E41" s="32">
        <f>E39</f>
        <v>4849.51</v>
      </c>
      <c r="F41" s="32">
        <f>E41/B41%</f>
        <v>5.1635520735619655</v>
      </c>
      <c r="G41" s="32">
        <f>E41/C41%</f>
        <v>98.72037326178607</v>
      </c>
      <c r="H41" s="32">
        <f aca="true" t="shared" si="16" ref="H41:AE41">H39</f>
        <v>4912.37</v>
      </c>
      <c r="I41" s="32">
        <f t="shared" si="16"/>
        <v>4849.51</v>
      </c>
      <c r="J41" s="32">
        <f t="shared" si="16"/>
        <v>8366.63</v>
      </c>
      <c r="K41" s="32">
        <f t="shared" si="16"/>
        <v>0</v>
      </c>
      <c r="L41" s="32">
        <f t="shared" si="16"/>
        <v>8527.93</v>
      </c>
      <c r="M41" s="32">
        <f t="shared" si="16"/>
        <v>0</v>
      </c>
      <c r="N41" s="32">
        <f t="shared" si="16"/>
        <v>9312.29</v>
      </c>
      <c r="O41" s="32">
        <f t="shared" si="16"/>
        <v>0</v>
      </c>
      <c r="P41" s="32">
        <f t="shared" si="16"/>
        <v>9053.23</v>
      </c>
      <c r="Q41" s="32">
        <f t="shared" si="16"/>
        <v>0</v>
      </c>
      <c r="R41" s="32">
        <f t="shared" si="16"/>
        <v>6840.69</v>
      </c>
      <c r="S41" s="32">
        <f t="shared" si="16"/>
        <v>0</v>
      </c>
      <c r="T41" s="32">
        <f t="shared" si="16"/>
        <v>6939.82</v>
      </c>
      <c r="U41" s="32">
        <f t="shared" si="16"/>
        <v>0</v>
      </c>
      <c r="V41" s="32">
        <f t="shared" si="16"/>
        <v>6192.32</v>
      </c>
      <c r="W41" s="32">
        <f t="shared" si="16"/>
        <v>0</v>
      </c>
      <c r="X41" s="32">
        <f t="shared" si="16"/>
        <v>8971.73</v>
      </c>
      <c r="Y41" s="32">
        <f t="shared" si="16"/>
        <v>0</v>
      </c>
      <c r="Z41" s="32">
        <f t="shared" si="16"/>
        <v>9247.84</v>
      </c>
      <c r="AA41" s="32">
        <f t="shared" si="16"/>
        <v>0</v>
      </c>
      <c r="AB41" s="32">
        <f t="shared" si="16"/>
        <v>7567.89</v>
      </c>
      <c r="AC41" s="32">
        <f t="shared" si="16"/>
        <v>0</v>
      </c>
      <c r="AD41" s="32">
        <f t="shared" si="16"/>
        <v>7985.36</v>
      </c>
      <c r="AE41" s="32">
        <f t="shared" si="16"/>
        <v>0</v>
      </c>
      <c r="AF41" s="76"/>
    </row>
    <row r="42" spans="1:32" s="8" customFormat="1" ht="15.75">
      <c r="A42" s="10" t="s">
        <v>40</v>
      </c>
      <c r="B42" s="32"/>
      <c r="C42" s="34"/>
      <c r="D42" s="34"/>
      <c r="E42" s="33"/>
      <c r="F42" s="31"/>
      <c r="G42" s="31"/>
      <c r="H42" s="33"/>
      <c r="I42" s="33"/>
      <c r="J42" s="33"/>
      <c r="K42" s="33"/>
      <c r="L42" s="33"/>
      <c r="M42" s="33"/>
      <c r="N42" s="33"/>
      <c r="O42" s="35"/>
      <c r="P42" s="33"/>
      <c r="Q42" s="33"/>
      <c r="R42" s="33"/>
      <c r="S42" s="33"/>
      <c r="T42" s="33"/>
      <c r="U42" s="35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77"/>
    </row>
    <row r="43" spans="1:32" s="8" customFormat="1" ht="31.5">
      <c r="A43" s="10" t="s">
        <v>54</v>
      </c>
      <c r="B43" s="32">
        <f>H43+J43+L43+N43+P43+R43+T43+V43+X43+Z43+AB43+AD43</f>
        <v>2957.6000000000004</v>
      </c>
      <c r="C43" s="34">
        <f>H43</f>
        <v>223.34</v>
      </c>
      <c r="D43" s="34"/>
      <c r="E43" s="33">
        <f>I43+K43+M43+O43+Q43+S43+U43+W43+Y43+AA43+AC43+AE43</f>
        <v>223.34</v>
      </c>
      <c r="F43" s="31">
        <f>E43/B43%</f>
        <v>7.551393021368677</v>
      </c>
      <c r="G43" s="31">
        <f>E43/C43%</f>
        <v>100</v>
      </c>
      <c r="H43" s="32">
        <v>223.34</v>
      </c>
      <c r="I43" s="32">
        <v>223.34</v>
      </c>
      <c r="J43" s="32">
        <v>248.56</v>
      </c>
      <c r="K43" s="32"/>
      <c r="L43" s="32">
        <v>248.57</v>
      </c>
      <c r="M43" s="32"/>
      <c r="N43" s="32">
        <v>248.57</v>
      </c>
      <c r="O43" s="32"/>
      <c r="P43" s="32">
        <v>248.57</v>
      </c>
      <c r="Q43" s="32"/>
      <c r="R43" s="32">
        <v>248.57</v>
      </c>
      <c r="S43" s="32"/>
      <c r="T43" s="32">
        <v>248.57</v>
      </c>
      <c r="U43" s="32"/>
      <c r="V43" s="32">
        <v>248.57</v>
      </c>
      <c r="W43" s="32"/>
      <c r="X43" s="32">
        <v>248.57</v>
      </c>
      <c r="Y43" s="32"/>
      <c r="Z43" s="32">
        <v>248.57</v>
      </c>
      <c r="AA43" s="32"/>
      <c r="AB43" s="32">
        <v>248.57</v>
      </c>
      <c r="AC43" s="32"/>
      <c r="AD43" s="32">
        <v>248.57</v>
      </c>
      <c r="AE43" s="33"/>
      <c r="AF43" s="18"/>
    </row>
    <row r="44" spans="1:32" s="8" customFormat="1" ht="15.75">
      <c r="A44" s="10" t="s">
        <v>22</v>
      </c>
      <c r="B44" s="32"/>
      <c r="C44" s="34"/>
      <c r="D44" s="34"/>
      <c r="E44" s="33"/>
      <c r="F44" s="31"/>
      <c r="G44" s="31"/>
      <c r="H44" s="33"/>
      <c r="I44" s="33"/>
      <c r="J44" s="33"/>
      <c r="K44" s="33"/>
      <c r="L44" s="33"/>
      <c r="M44" s="33"/>
      <c r="N44" s="33"/>
      <c r="O44" s="35"/>
      <c r="P44" s="33"/>
      <c r="Q44" s="33"/>
      <c r="R44" s="33"/>
      <c r="S44" s="33"/>
      <c r="T44" s="33"/>
      <c r="U44" s="35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18"/>
    </row>
    <row r="45" spans="1:32" s="8" customFormat="1" ht="15.75">
      <c r="A45" s="10" t="s">
        <v>23</v>
      </c>
      <c r="B45" s="32">
        <f>B43</f>
        <v>2957.6000000000004</v>
      </c>
      <c r="C45" s="32">
        <f>C43</f>
        <v>223.34</v>
      </c>
      <c r="D45" s="32"/>
      <c r="E45" s="32">
        <f>E43</f>
        <v>223.34</v>
      </c>
      <c r="F45" s="32">
        <f>E45/B45%</f>
        <v>7.551393021368677</v>
      </c>
      <c r="G45" s="32">
        <f>E45/C45%</f>
        <v>100</v>
      </c>
      <c r="H45" s="32">
        <f aca="true" t="shared" si="17" ref="H45:AE45">H43</f>
        <v>223.34</v>
      </c>
      <c r="I45" s="32">
        <f t="shared" si="17"/>
        <v>223.34</v>
      </c>
      <c r="J45" s="32">
        <f t="shared" si="17"/>
        <v>248.56</v>
      </c>
      <c r="K45" s="32">
        <f t="shared" si="17"/>
        <v>0</v>
      </c>
      <c r="L45" s="32">
        <f t="shared" si="17"/>
        <v>248.57</v>
      </c>
      <c r="M45" s="32">
        <f t="shared" si="17"/>
        <v>0</v>
      </c>
      <c r="N45" s="32">
        <f t="shared" si="17"/>
        <v>248.57</v>
      </c>
      <c r="O45" s="32">
        <f t="shared" si="17"/>
        <v>0</v>
      </c>
      <c r="P45" s="32">
        <f t="shared" si="17"/>
        <v>248.57</v>
      </c>
      <c r="Q45" s="32">
        <f t="shared" si="17"/>
        <v>0</v>
      </c>
      <c r="R45" s="32">
        <f t="shared" si="17"/>
        <v>248.57</v>
      </c>
      <c r="S45" s="32">
        <f t="shared" si="17"/>
        <v>0</v>
      </c>
      <c r="T45" s="32">
        <f t="shared" si="17"/>
        <v>248.57</v>
      </c>
      <c r="U45" s="32">
        <f t="shared" si="17"/>
        <v>0</v>
      </c>
      <c r="V45" s="32">
        <f t="shared" si="17"/>
        <v>248.57</v>
      </c>
      <c r="W45" s="32">
        <v>223.3</v>
      </c>
      <c r="X45" s="32">
        <f t="shared" si="17"/>
        <v>248.57</v>
      </c>
      <c r="Y45" s="32">
        <f t="shared" si="17"/>
        <v>0</v>
      </c>
      <c r="Z45" s="32">
        <f t="shared" si="17"/>
        <v>248.57</v>
      </c>
      <c r="AA45" s="32">
        <f t="shared" si="17"/>
        <v>0</v>
      </c>
      <c r="AB45" s="32">
        <f t="shared" si="17"/>
        <v>248.57</v>
      </c>
      <c r="AC45" s="32">
        <f t="shared" si="17"/>
        <v>0</v>
      </c>
      <c r="AD45" s="32">
        <f t="shared" si="17"/>
        <v>248.57</v>
      </c>
      <c r="AE45" s="32">
        <f t="shared" si="17"/>
        <v>0</v>
      </c>
      <c r="AF45" s="18"/>
    </row>
    <row r="46" spans="1:32" s="8" customFormat="1" ht="15.75">
      <c r="A46" s="10" t="s">
        <v>40</v>
      </c>
      <c r="B46" s="32"/>
      <c r="C46" s="34"/>
      <c r="D46" s="34"/>
      <c r="E46" s="33"/>
      <c r="F46" s="31"/>
      <c r="G46" s="31"/>
      <c r="H46" s="33"/>
      <c r="I46" s="33"/>
      <c r="J46" s="33"/>
      <c r="K46" s="33"/>
      <c r="L46" s="33"/>
      <c r="M46" s="33"/>
      <c r="N46" s="33"/>
      <c r="O46" s="35"/>
      <c r="P46" s="33"/>
      <c r="Q46" s="33"/>
      <c r="R46" s="33"/>
      <c r="S46" s="33"/>
      <c r="T46" s="33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18"/>
    </row>
    <row r="47" spans="1:32" s="8" customFormat="1" ht="28.5" customHeight="1">
      <c r="A47" s="10" t="s">
        <v>55</v>
      </c>
      <c r="B47" s="32">
        <f>H47+J47+L47+N47+P47+R47+T47+V47+X47+Z47+AB47+AD47</f>
        <v>216.40000000000003</v>
      </c>
      <c r="C47" s="34">
        <f>H47</f>
        <v>17.13</v>
      </c>
      <c r="D47" s="34"/>
      <c r="E47" s="33">
        <f>I47+K47+M47+O47+Q47+S47+U47+W47+Y47+AA47+AC47+AE47</f>
        <v>15</v>
      </c>
      <c r="F47" s="31">
        <f>E47/B47%</f>
        <v>6.9316081330868755</v>
      </c>
      <c r="G47" s="31">
        <f>E47/C47%</f>
        <v>87.56567425569177</v>
      </c>
      <c r="H47" s="32">
        <v>17.13</v>
      </c>
      <c r="I47" s="32">
        <v>15</v>
      </c>
      <c r="J47" s="32">
        <v>17.71</v>
      </c>
      <c r="K47" s="32"/>
      <c r="L47" s="32">
        <v>16.51</v>
      </c>
      <c r="M47" s="32"/>
      <c r="N47" s="32">
        <v>16.8</v>
      </c>
      <c r="O47" s="32"/>
      <c r="P47" s="32">
        <v>17.54</v>
      </c>
      <c r="Q47" s="32"/>
      <c r="R47" s="32">
        <v>17.71</v>
      </c>
      <c r="S47" s="32"/>
      <c r="T47" s="32">
        <v>18.32</v>
      </c>
      <c r="U47" s="32"/>
      <c r="V47" s="32">
        <v>19.02</v>
      </c>
      <c r="W47" s="32"/>
      <c r="X47" s="32">
        <v>18.77</v>
      </c>
      <c r="Y47" s="32"/>
      <c r="Z47" s="32">
        <v>19.02</v>
      </c>
      <c r="AA47" s="32"/>
      <c r="AB47" s="32">
        <v>18.77</v>
      </c>
      <c r="AC47" s="32"/>
      <c r="AD47" s="32">
        <v>19.1</v>
      </c>
      <c r="AE47" s="33"/>
      <c r="AF47" s="75" t="s">
        <v>73</v>
      </c>
    </row>
    <row r="48" spans="1:32" s="8" customFormat="1" ht="17.25" customHeight="1">
      <c r="A48" s="10" t="s">
        <v>22</v>
      </c>
      <c r="B48" s="32"/>
      <c r="C48" s="34"/>
      <c r="D48" s="34"/>
      <c r="E48" s="33"/>
      <c r="F48" s="31"/>
      <c r="G48" s="31"/>
      <c r="H48" s="33"/>
      <c r="I48" s="33"/>
      <c r="J48" s="33"/>
      <c r="K48" s="33"/>
      <c r="L48" s="33"/>
      <c r="M48" s="33"/>
      <c r="N48" s="33"/>
      <c r="O48" s="35"/>
      <c r="P48" s="33"/>
      <c r="Q48" s="33"/>
      <c r="R48" s="33"/>
      <c r="S48" s="33"/>
      <c r="T48" s="33"/>
      <c r="U48" s="35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76"/>
    </row>
    <row r="49" spans="1:32" s="8" customFormat="1" ht="17.25" customHeight="1">
      <c r="A49" s="10" t="s">
        <v>23</v>
      </c>
      <c r="B49" s="32">
        <f>B47</f>
        <v>216.40000000000003</v>
      </c>
      <c r="C49" s="32">
        <f>C47</f>
        <v>17.13</v>
      </c>
      <c r="D49" s="32">
        <f>D47</f>
        <v>0</v>
      </c>
      <c r="E49" s="32">
        <f>E47</f>
        <v>15</v>
      </c>
      <c r="F49" s="32">
        <f>E49/B49%</f>
        <v>6.9316081330868755</v>
      </c>
      <c r="G49" s="32">
        <f>E49/C49%</f>
        <v>87.56567425569177</v>
      </c>
      <c r="H49" s="32">
        <f>H47</f>
        <v>17.13</v>
      </c>
      <c r="I49" s="32">
        <f aca="true" t="shared" si="18" ref="I49:AE49">I47</f>
        <v>15</v>
      </c>
      <c r="J49" s="32">
        <f t="shared" si="18"/>
        <v>17.71</v>
      </c>
      <c r="K49" s="32">
        <f t="shared" si="18"/>
        <v>0</v>
      </c>
      <c r="L49" s="32">
        <f t="shared" si="18"/>
        <v>16.51</v>
      </c>
      <c r="M49" s="32">
        <f t="shared" si="18"/>
        <v>0</v>
      </c>
      <c r="N49" s="32">
        <f t="shared" si="18"/>
        <v>16.8</v>
      </c>
      <c r="O49" s="32">
        <f t="shared" si="18"/>
        <v>0</v>
      </c>
      <c r="P49" s="32">
        <f t="shared" si="18"/>
        <v>17.54</v>
      </c>
      <c r="Q49" s="32">
        <f t="shared" si="18"/>
        <v>0</v>
      </c>
      <c r="R49" s="32">
        <f t="shared" si="18"/>
        <v>17.71</v>
      </c>
      <c r="S49" s="32">
        <f t="shared" si="18"/>
        <v>0</v>
      </c>
      <c r="T49" s="32">
        <f t="shared" si="18"/>
        <v>18.32</v>
      </c>
      <c r="U49" s="32">
        <f t="shared" si="18"/>
        <v>0</v>
      </c>
      <c r="V49" s="32">
        <f t="shared" si="18"/>
        <v>19.02</v>
      </c>
      <c r="W49" s="32">
        <f t="shared" si="18"/>
        <v>0</v>
      </c>
      <c r="X49" s="32">
        <f t="shared" si="18"/>
        <v>18.77</v>
      </c>
      <c r="Y49" s="32">
        <f t="shared" si="18"/>
        <v>0</v>
      </c>
      <c r="Z49" s="32">
        <f t="shared" si="18"/>
        <v>19.02</v>
      </c>
      <c r="AA49" s="32">
        <f t="shared" si="18"/>
        <v>0</v>
      </c>
      <c r="AB49" s="32">
        <f t="shared" si="18"/>
        <v>18.77</v>
      </c>
      <c r="AC49" s="32">
        <f t="shared" si="18"/>
        <v>0</v>
      </c>
      <c r="AD49" s="32">
        <f t="shared" si="18"/>
        <v>19.1</v>
      </c>
      <c r="AE49" s="32">
        <f t="shared" si="18"/>
        <v>0</v>
      </c>
      <c r="AF49" s="76"/>
    </row>
    <row r="50" spans="1:32" s="8" customFormat="1" ht="17.25" customHeight="1">
      <c r="A50" s="10" t="s">
        <v>40</v>
      </c>
      <c r="B50" s="32"/>
      <c r="C50" s="34"/>
      <c r="D50" s="34"/>
      <c r="E50" s="33"/>
      <c r="F50" s="31"/>
      <c r="G50" s="31"/>
      <c r="H50" s="33"/>
      <c r="I50" s="33"/>
      <c r="J50" s="33"/>
      <c r="K50" s="33"/>
      <c r="L50" s="33"/>
      <c r="M50" s="33"/>
      <c r="N50" s="33"/>
      <c r="O50" s="35"/>
      <c r="P50" s="33"/>
      <c r="Q50" s="33"/>
      <c r="R50" s="33"/>
      <c r="S50" s="33"/>
      <c r="T50" s="33"/>
      <c r="U50" s="35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77"/>
    </row>
    <row r="51" spans="1:32" s="8" customFormat="1" ht="38.25" customHeight="1">
      <c r="A51" s="10" t="s">
        <v>56</v>
      </c>
      <c r="B51" s="32">
        <f>H51+J51+L51+N51+P51+R51+T51+V51+X51+Z51+AB51+AD51</f>
        <v>1033</v>
      </c>
      <c r="C51" s="34">
        <f>H51</f>
        <v>0</v>
      </c>
      <c r="D51" s="34"/>
      <c r="E51" s="33">
        <f>I51+K51+M51+O51+Q51+S51+U51+W51+Y51+AA51+AC51+AE51</f>
        <v>0</v>
      </c>
      <c r="F51" s="31">
        <f>E51/B51%</f>
        <v>0</v>
      </c>
      <c r="G51" s="31" t="e">
        <f>E51/C51%</f>
        <v>#DIV/0!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>
        <v>1033</v>
      </c>
      <c r="Y51" s="32"/>
      <c r="Z51" s="32"/>
      <c r="AA51" s="32"/>
      <c r="AB51" s="32"/>
      <c r="AC51" s="32"/>
      <c r="AD51" s="32"/>
      <c r="AE51" s="33"/>
      <c r="AF51" s="68"/>
    </row>
    <row r="52" spans="1:32" s="8" customFormat="1" ht="17.25" customHeight="1">
      <c r="A52" s="10" t="s">
        <v>22</v>
      </c>
      <c r="B52" s="32"/>
      <c r="C52" s="34"/>
      <c r="D52" s="34"/>
      <c r="E52" s="33"/>
      <c r="F52" s="31"/>
      <c r="G52" s="31"/>
      <c r="H52" s="33"/>
      <c r="I52" s="33"/>
      <c r="J52" s="33"/>
      <c r="K52" s="33"/>
      <c r="L52" s="33"/>
      <c r="M52" s="33"/>
      <c r="N52" s="33"/>
      <c r="O52" s="35"/>
      <c r="P52" s="33"/>
      <c r="Q52" s="33"/>
      <c r="R52" s="33"/>
      <c r="S52" s="33"/>
      <c r="T52" s="33"/>
      <c r="U52" s="35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69"/>
    </row>
    <row r="53" spans="1:32" s="8" customFormat="1" ht="17.25" customHeight="1">
      <c r="A53" s="10" t="s">
        <v>23</v>
      </c>
      <c r="B53" s="32">
        <f>B51</f>
        <v>1033</v>
      </c>
      <c r="C53" s="32">
        <f>C51</f>
        <v>0</v>
      </c>
      <c r="D53" s="32">
        <f>D51</f>
        <v>0</v>
      </c>
      <c r="E53" s="32">
        <f>E51</f>
        <v>0</v>
      </c>
      <c r="F53" s="32">
        <f>E53/B53%</f>
        <v>0</v>
      </c>
      <c r="G53" s="32" t="e">
        <f>E53/C53%</f>
        <v>#DIV/0!</v>
      </c>
      <c r="H53" s="32">
        <f aca="true" t="shared" si="19" ref="H53:AE53">H51</f>
        <v>0</v>
      </c>
      <c r="I53" s="32">
        <f t="shared" si="19"/>
        <v>0</v>
      </c>
      <c r="J53" s="32">
        <f t="shared" si="19"/>
        <v>0</v>
      </c>
      <c r="K53" s="32">
        <f t="shared" si="19"/>
        <v>0</v>
      </c>
      <c r="L53" s="32">
        <f t="shared" si="19"/>
        <v>0</v>
      </c>
      <c r="M53" s="32">
        <f t="shared" si="19"/>
        <v>0</v>
      </c>
      <c r="N53" s="32">
        <f t="shared" si="19"/>
        <v>0</v>
      </c>
      <c r="O53" s="32">
        <f t="shared" si="19"/>
        <v>0</v>
      </c>
      <c r="P53" s="32">
        <f t="shared" si="19"/>
        <v>0</v>
      </c>
      <c r="Q53" s="32">
        <f t="shared" si="19"/>
        <v>0</v>
      </c>
      <c r="R53" s="32">
        <f t="shared" si="19"/>
        <v>0</v>
      </c>
      <c r="S53" s="32">
        <f t="shared" si="19"/>
        <v>0</v>
      </c>
      <c r="T53" s="32">
        <f t="shared" si="19"/>
        <v>0</v>
      </c>
      <c r="U53" s="32">
        <f t="shared" si="19"/>
        <v>0</v>
      </c>
      <c r="V53" s="32">
        <f t="shared" si="19"/>
        <v>0</v>
      </c>
      <c r="W53" s="32">
        <f t="shared" si="19"/>
        <v>0</v>
      </c>
      <c r="X53" s="32">
        <f t="shared" si="19"/>
        <v>1033</v>
      </c>
      <c r="Y53" s="32">
        <f t="shared" si="19"/>
        <v>0</v>
      </c>
      <c r="Z53" s="32">
        <f t="shared" si="19"/>
        <v>0</v>
      </c>
      <c r="AA53" s="32">
        <f t="shared" si="19"/>
        <v>0</v>
      </c>
      <c r="AB53" s="32">
        <f t="shared" si="19"/>
        <v>0</v>
      </c>
      <c r="AC53" s="32">
        <f t="shared" si="19"/>
        <v>0</v>
      </c>
      <c r="AD53" s="32">
        <f t="shared" si="19"/>
        <v>0</v>
      </c>
      <c r="AE53" s="32">
        <f t="shared" si="19"/>
        <v>0</v>
      </c>
      <c r="AF53" s="69"/>
    </row>
    <row r="54" spans="1:32" s="8" customFormat="1" ht="17.25" customHeight="1">
      <c r="A54" s="10" t="s">
        <v>40</v>
      </c>
      <c r="B54" s="32"/>
      <c r="C54" s="34"/>
      <c r="D54" s="34"/>
      <c r="E54" s="33"/>
      <c r="F54" s="31"/>
      <c r="G54" s="31"/>
      <c r="H54" s="33"/>
      <c r="I54" s="33"/>
      <c r="J54" s="33"/>
      <c r="K54" s="33"/>
      <c r="L54" s="33"/>
      <c r="M54" s="33"/>
      <c r="N54" s="33"/>
      <c r="O54" s="35"/>
      <c r="P54" s="33"/>
      <c r="Q54" s="33"/>
      <c r="R54" s="33"/>
      <c r="S54" s="33"/>
      <c r="T54" s="33"/>
      <c r="U54" s="35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70"/>
    </row>
    <row r="55" spans="1:32" s="8" customFormat="1" ht="21" customHeight="1">
      <c r="A55" s="37" t="s">
        <v>31</v>
      </c>
      <c r="B55" s="31">
        <f>B43+B47+B39+B51</f>
        <v>98125.09999999999</v>
      </c>
      <c r="C55" s="31">
        <f>C43+C47+C39+C51</f>
        <v>5152.84</v>
      </c>
      <c r="D55" s="31">
        <f>D43+D47+D39+D51</f>
        <v>0</v>
      </c>
      <c r="E55" s="31">
        <f>E43+E47+E39+E51</f>
        <v>5087.85</v>
      </c>
      <c r="F55" s="31">
        <f>E55/B55%</f>
        <v>5.185064779551818</v>
      </c>
      <c r="G55" s="31">
        <f>E55/C55%</f>
        <v>98.73875377461749</v>
      </c>
      <c r="H55" s="31">
        <f>H43+H47+H39+H51</f>
        <v>5152.84</v>
      </c>
      <c r="I55" s="31">
        <f aca="true" t="shared" si="20" ref="I55:AD55">I43+I47+I39+I51</f>
        <v>5087.85</v>
      </c>
      <c r="J55" s="31">
        <f t="shared" si="20"/>
        <v>8632.9</v>
      </c>
      <c r="K55" s="31">
        <f t="shared" si="20"/>
        <v>0</v>
      </c>
      <c r="L55" s="31">
        <f t="shared" si="20"/>
        <v>8793.01</v>
      </c>
      <c r="M55" s="31">
        <f t="shared" si="20"/>
        <v>0</v>
      </c>
      <c r="N55" s="31">
        <f t="shared" si="20"/>
        <v>9577.660000000002</v>
      </c>
      <c r="O55" s="31">
        <f t="shared" si="20"/>
        <v>0</v>
      </c>
      <c r="P55" s="31">
        <f t="shared" si="20"/>
        <v>9319.34</v>
      </c>
      <c r="Q55" s="31">
        <f t="shared" si="20"/>
        <v>0</v>
      </c>
      <c r="R55" s="31">
        <f t="shared" si="20"/>
        <v>7106.969999999999</v>
      </c>
      <c r="S55" s="31">
        <f t="shared" si="20"/>
        <v>0</v>
      </c>
      <c r="T55" s="31">
        <f t="shared" si="20"/>
        <v>7206.71</v>
      </c>
      <c r="U55" s="31">
        <f t="shared" si="20"/>
        <v>0</v>
      </c>
      <c r="V55" s="31">
        <f t="shared" si="20"/>
        <v>6459.91</v>
      </c>
      <c r="W55" s="31">
        <f t="shared" si="20"/>
        <v>0</v>
      </c>
      <c r="X55" s="31">
        <f t="shared" si="20"/>
        <v>10272.07</v>
      </c>
      <c r="Y55" s="31">
        <f t="shared" si="20"/>
        <v>0</v>
      </c>
      <c r="Z55" s="31">
        <f t="shared" si="20"/>
        <v>9515.43</v>
      </c>
      <c r="AA55" s="31">
        <f t="shared" si="20"/>
        <v>0</v>
      </c>
      <c r="AB55" s="31">
        <f t="shared" si="20"/>
        <v>7835.2300000000005</v>
      </c>
      <c r="AC55" s="31">
        <f t="shared" si="20"/>
        <v>0</v>
      </c>
      <c r="AD55" s="31">
        <f t="shared" si="20"/>
        <v>8253.029999999999</v>
      </c>
      <c r="AE55" s="31">
        <f>AE43+AE47+AE39+AE51</f>
        <v>0</v>
      </c>
      <c r="AF55" s="18"/>
    </row>
    <row r="56" spans="1:32" s="8" customFormat="1" ht="21" customHeight="1">
      <c r="A56" s="38" t="s">
        <v>22</v>
      </c>
      <c r="B56" s="32"/>
      <c r="C56" s="34"/>
      <c r="D56" s="34"/>
      <c r="E56" s="21"/>
      <c r="F56" s="31"/>
      <c r="G56" s="31"/>
      <c r="H56" s="33"/>
      <c r="I56" s="21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18"/>
    </row>
    <row r="57" spans="1:32" s="8" customFormat="1" ht="21" customHeight="1">
      <c r="A57" s="38" t="s">
        <v>23</v>
      </c>
      <c r="B57" s="32">
        <f>B55</f>
        <v>98125.09999999999</v>
      </c>
      <c r="C57" s="32">
        <f>C55</f>
        <v>5152.84</v>
      </c>
      <c r="D57" s="32">
        <f>D55</f>
        <v>0</v>
      </c>
      <c r="E57" s="32">
        <f>E55</f>
        <v>5087.85</v>
      </c>
      <c r="F57" s="31">
        <f>E57/B57%</f>
        <v>5.185064779551818</v>
      </c>
      <c r="G57" s="31">
        <f>E57/C57%</f>
        <v>98.73875377461749</v>
      </c>
      <c r="H57" s="33">
        <f>H55</f>
        <v>5152.84</v>
      </c>
      <c r="I57" s="33">
        <f>I55</f>
        <v>5087.85</v>
      </c>
      <c r="J57" s="33">
        <f>J55</f>
        <v>8632.9</v>
      </c>
      <c r="K57" s="33">
        <f>K55</f>
        <v>0</v>
      </c>
      <c r="L57" s="33">
        <f>L55</f>
        <v>8793.01</v>
      </c>
      <c r="M57" s="33">
        <f aca="true" t="shared" si="21" ref="M57:AE57">M55</f>
        <v>0</v>
      </c>
      <c r="N57" s="33">
        <f t="shared" si="21"/>
        <v>9577.660000000002</v>
      </c>
      <c r="O57" s="33">
        <f t="shared" si="21"/>
        <v>0</v>
      </c>
      <c r="P57" s="33">
        <f t="shared" si="21"/>
        <v>9319.34</v>
      </c>
      <c r="Q57" s="33">
        <f t="shared" si="21"/>
        <v>0</v>
      </c>
      <c r="R57" s="33">
        <f t="shared" si="21"/>
        <v>7106.969999999999</v>
      </c>
      <c r="S57" s="33">
        <f t="shared" si="21"/>
        <v>0</v>
      </c>
      <c r="T57" s="33">
        <f t="shared" si="21"/>
        <v>7206.71</v>
      </c>
      <c r="U57" s="33">
        <f t="shared" si="21"/>
        <v>0</v>
      </c>
      <c r="V57" s="33">
        <f t="shared" si="21"/>
        <v>6459.91</v>
      </c>
      <c r="W57" s="33">
        <f t="shared" si="21"/>
        <v>0</v>
      </c>
      <c r="X57" s="33">
        <f t="shared" si="21"/>
        <v>10272.07</v>
      </c>
      <c r="Y57" s="33">
        <f t="shared" si="21"/>
        <v>0</v>
      </c>
      <c r="Z57" s="33">
        <f t="shared" si="21"/>
        <v>9515.43</v>
      </c>
      <c r="AA57" s="33">
        <f t="shared" si="21"/>
        <v>0</v>
      </c>
      <c r="AB57" s="33">
        <f t="shared" si="21"/>
        <v>7835.2300000000005</v>
      </c>
      <c r="AC57" s="33">
        <f t="shared" si="21"/>
        <v>0</v>
      </c>
      <c r="AD57" s="33">
        <f t="shared" si="21"/>
        <v>8253.029999999999</v>
      </c>
      <c r="AE57" s="33">
        <f t="shared" si="21"/>
        <v>0</v>
      </c>
      <c r="AF57" s="18"/>
    </row>
    <row r="58" spans="1:32" s="8" customFormat="1" ht="21" customHeight="1">
      <c r="A58" s="38" t="s">
        <v>40</v>
      </c>
      <c r="B58" s="32"/>
      <c r="C58" s="32"/>
      <c r="D58" s="32"/>
      <c r="E58" s="32"/>
      <c r="F58" s="31"/>
      <c r="G58" s="31"/>
      <c r="H58" s="33"/>
      <c r="I58" s="33"/>
      <c r="J58" s="33"/>
      <c r="K58" s="33"/>
      <c r="L58" s="33"/>
      <c r="M58" s="21"/>
      <c r="N58" s="33"/>
      <c r="O58" s="21"/>
      <c r="P58" s="33"/>
      <c r="Q58" s="21"/>
      <c r="R58" s="33"/>
      <c r="S58" s="21"/>
      <c r="T58" s="33"/>
      <c r="U58" s="21"/>
      <c r="V58" s="33"/>
      <c r="W58" s="21"/>
      <c r="X58" s="33"/>
      <c r="Y58" s="21"/>
      <c r="Z58" s="33"/>
      <c r="AA58" s="21"/>
      <c r="AB58" s="33"/>
      <c r="AC58" s="21"/>
      <c r="AD58" s="33"/>
      <c r="AE58" s="21"/>
      <c r="AF58" s="18"/>
    </row>
    <row r="59" spans="1:32" s="8" customFormat="1" ht="21" customHeight="1">
      <c r="A59" s="37" t="s">
        <v>34</v>
      </c>
      <c r="B59" s="31">
        <f aca="true" t="shared" si="22" ref="B59:C62">B55+B34</f>
        <v>187340.76</v>
      </c>
      <c r="C59" s="31">
        <f t="shared" si="22"/>
        <v>5152.84</v>
      </c>
      <c r="D59" s="31">
        <f>D60</f>
        <v>0</v>
      </c>
      <c r="E59" s="31">
        <f>E55+E34</f>
        <v>5087.85</v>
      </c>
      <c r="F59" s="31">
        <f>E59/B59%</f>
        <v>2.715826497127481</v>
      </c>
      <c r="G59" s="31">
        <f>E59/C59%</f>
        <v>98.73875377461749</v>
      </c>
      <c r="H59" s="31">
        <f aca="true" t="shared" si="23" ref="H59:AE62">H55+H34</f>
        <v>5152.84</v>
      </c>
      <c r="I59" s="31">
        <f t="shared" si="23"/>
        <v>5087.85</v>
      </c>
      <c r="J59" s="31">
        <f t="shared" si="23"/>
        <v>8632.9</v>
      </c>
      <c r="K59" s="31">
        <f t="shared" si="23"/>
        <v>0</v>
      </c>
      <c r="L59" s="31">
        <f t="shared" si="23"/>
        <v>8793.01</v>
      </c>
      <c r="M59" s="31">
        <f t="shared" si="23"/>
        <v>0</v>
      </c>
      <c r="N59" s="31">
        <f t="shared" si="23"/>
        <v>9577.660000000002</v>
      </c>
      <c r="O59" s="31">
        <f t="shared" si="23"/>
        <v>0</v>
      </c>
      <c r="P59" s="31">
        <f t="shared" si="23"/>
        <v>13026.34</v>
      </c>
      <c r="Q59" s="31">
        <f t="shared" si="23"/>
        <v>0</v>
      </c>
      <c r="R59" s="31">
        <f t="shared" si="23"/>
        <v>10312.529999999999</v>
      </c>
      <c r="S59" s="31">
        <f t="shared" si="23"/>
        <v>0</v>
      </c>
      <c r="T59" s="31">
        <f t="shared" si="23"/>
        <v>7206.71</v>
      </c>
      <c r="U59" s="31">
        <f t="shared" si="23"/>
        <v>0</v>
      </c>
      <c r="V59" s="31">
        <f t="shared" si="23"/>
        <v>31150.84</v>
      </c>
      <c r="W59" s="31">
        <f t="shared" si="23"/>
        <v>0</v>
      </c>
      <c r="X59" s="31">
        <f t="shared" si="23"/>
        <v>67884.23999999999</v>
      </c>
      <c r="Y59" s="31">
        <f t="shared" si="23"/>
        <v>0</v>
      </c>
      <c r="Z59" s="31">
        <f t="shared" si="23"/>
        <v>9515.43</v>
      </c>
      <c r="AA59" s="31">
        <f t="shared" si="23"/>
        <v>0</v>
      </c>
      <c r="AB59" s="31">
        <f t="shared" si="23"/>
        <v>7835.2300000000005</v>
      </c>
      <c r="AC59" s="31">
        <f t="shared" si="23"/>
        <v>0</v>
      </c>
      <c r="AD59" s="31">
        <f t="shared" si="23"/>
        <v>8253.029999999999</v>
      </c>
      <c r="AE59" s="31">
        <f t="shared" si="23"/>
        <v>0</v>
      </c>
      <c r="AF59" s="18"/>
    </row>
    <row r="60" spans="1:32" s="8" customFormat="1" ht="21" customHeight="1">
      <c r="A60" s="38" t="s">
        <v>22</v>
      </c>
      <c r="B60" s="32">
        <f t="shared" si="22"/>
        <v>78187.1</v>
      </c>
      <c r="C60" s="32">
        <f t="shared" si="22"/>
        <v>0</v>
      </c>
      <c r="D60" s="32">
        <f>D56+D35</f>
        <v>0</v>
      </c>
      <c r="E60" s="32">
        <f>E56+E35</f>
        <v>0</v>
      </c>
      <c r="F60" s="31">
        <f>E60/B60%</f>
        <v>0</v>
      </c>
      <c r="G60" s="31"/>
      <c r="H60" s="32">
        <f t="shared" si="23"/>
        <v>0</v>
      </c>
      <c r="I60" s="32">
        <f t="shared" si="23"/>
        <v>0</v>
      </c>
      <c r="J60" s="32">
        <f t="shared" si="23"/>
        <v>0</v>
      </c>
      <c r="K60" s="32">
        <f t="shared" si="23"/>
        <v>0</v>
      </c>
      <c r="L60" s="32">
        <f t="shared" si="23"/>
        <v>0</v>
      </c>
      <c r="M60" s="32">
        <f t="shared" si="23"/>
        <v>0</v>
      </c>
      <c r="N60" s="32">
        <f t="shared" si="23"/>
        <v>0</v>
      </c>
      <c r="O60" s="32">
        <f t="shared" si="23"/>
        <v>0</v>
      </c>
      <c r="P60" s="32">
        <f t="shared" si="23"/>
        <v>0</v>
      </c>
      <c r="Q60" s="32">
        <f t="shared" si="23"/>
        <v>0</v>
      </c>
      <c r="R60" s="32">
        <f t="shared" si="23"/>
        <v>0</v>
      </c>
      <c r="S60" s="32">
        <f t="shared" si="23"/>
        <v>0</v>
      </c>
      <c r="T60" s="32">
        <f t="shared" si="23"/>
        <v>0</v>
      </c>
      <c r="U60" s="32">
        <f t="shared" si="23"/>
        <v>0</v>
      </c>
      <c r="V60" s="32">
        <f>V19+V23</f>
        <v>23456.13</v>
      </c>
      <c r="W60" s="32">
        <f>W56+W35</f>
        <v>0</v>
      </c>
      <c r="X60" s="32">
        <f>X19+X23</f>
        <v>54730.97</v>
      </c>
      <c r="Y60" s="32">
        <f t="shared" si="23"/>
        <v>0</v>
      </c>
      <c r="Z60" s="32">
        <f t="shared" si="23"/>
        <v>0</v>
      </c>
      <c r="AA60" s="32">
        <f t="shared" si="23"/>
        <v>0</v>
      </c>
      <c r="AB60" s="32">
        <f t="shared" si="23"/>
        <v>0</v>
      </c>
      <c r="AC60" s="32">
        <f t="shared" si="23"/>
        <v>0</v>
      </c>
      <c r="AD60" s="32">
        <f t="shared" si="23"/>
        <v>0</v>
      </c>
      <c r="AE60" s="32">
        <f t="shared" si="23"/>
        <v>0</v>
      </c>
      <c r="AF60" s="18"/>
    </row>
    <row r="61" spans="1:32" s="8" customFormat="1" ht="21" customHeight="1">
      <c r="A61" s="38" t="s">
        <v>23</v>
      </c>
      <c r="B61" s="32">
        <f t="shared" si="22"/>
        <v>102241.09999999999</v>
      </c>
      <c r="C61" s="32">
        <f t="shared" si="22"/>
        <v>5152.84</v>
      </c>
      <c r="D61" s="32">
        <f>D57+D36</f>
        <v>0</v>
      </c>
      <c r="E61" s="32">
        <f>E57+E36</f>
        <v>5087.85</v>
      </c>
      <c r="F61" s="31">
        <f>E61/B61%</f>
        <v>4.976325567702226</v>
      </c>
      <c r="G61" s="31">
        <f>E61/C61%</f>
        <v>98.73875377461749</v>
      </c>
      <c r="H61" s="32">
        <f t="shared" si="23"/>
        <v>5152.84</v>
      </c>
      <c r="I61" s="32">
        <f t="shared" si="23"/>
        <v>5087.85</v>
      </c>
      <c r="J61" s="32">
        <f t="shared" si="23"/>
        <v>8632.9</v>
      </c>
      <c r="K61" s="32">
        <f t="shared" si="23"/>
        <v>0</v>
      </c>
      <c r="L61" s="32">
        <f t="shared" si="23"/>
        <v>8793.01</v>
      </c>
      <c r="M61" s="32">
        <f t="shared" si="23"/>
        <v>0</v>
      </c>
      <c r="N61" s="32">
        <f t="shared" si="23"/>
        <v>9577.660000000002</v>
      </c>
      <c r="O61" s="32">
        <f t="shared" si="23"/>
        <v>0</v>
      </c>
      <c r="P61" s="32">
        <f t="shared" si="23"/>
        <v>9319.34</v>
      </c>
      <c r="Q61" s="32">
        <f t="shared" si="23"/>
        <v>0</v>
      </c>
      <c r="R61" s="32">
        <f t="shared" si="23"/>
        <v>7106.969999999999</v>
      </c>
      <c r="S61" s="32">
        <f t="shared" si="23"/>
        <v>0</v>
      </c>
      <c r="T61" s="32">
        <f t="shared" si="23"/>
        <v>7206.71</v>
      </c>
      <c r="U61" s="32">
        <f t="shared" si="23"/>
        <v>0</v>
      </c>
      <c r="V61" s="32">
        <f>V57+V36</f>
        <v>7694.71</v>
      </c>
      <c r="W61" s="32">
        <f>W57+W36</f>
        <v>0</v>
      </c>
      <c r="X61" s="32">
        <f>X57+X36</f>
        <v>13153.27</v>
      </c>
      <c r="Y61" s="32">
        <f t="shared" si="23"/>
        <v>0</v>
      </c>
      <c r="Z61" s="32">
        <f t="shared" si="23"/>
        <v>9515.43</v>
      </c>
      <c r="AA61" s="32">
        <f t="shared" si="23"/>
        <v>0</v>
      </c>
      <c r="AB61" s="32">
        <f t="shared" si="23"/>
        <v>7835.2300000000005</v>
      </c>
      <c r="AC61" s="32">
        <f t="shared" si="23"/>
        <v>0</v>
      </c>
      <c r="AD61" s="32">
        <f t="shared" si="23"/>
        <v>8253.029999999999</v>
      </c>
      <c r="AE61" s="32">
        <f t="shared" si="23"/>
        <v>0</v>
      </c>
      <c r="AF61" s="18"/>
    </row>
    <row r="62" spans="1:32" s="7" customFormat="1" ht="25.5" customHeight="1">
      <c r="A62" s="38" t="s">
        <v>40</v>
      </c>
      <c r="B62" s="32">
        <f t="shared" si="22"/>
        <v>6912.5599999999995</v>
      </c>
      <c r="C62" s="32">
        <f t="shared" si="22"/>
        <v>0</v>
      </c>
      <c r="D62" s="32">
        <f>D58+D37</f>
        <v>0</v>
      </c>
      <c r="E62" s="32">
        <f>E58+E37</f>
        <v>0</v>
      </c>
      <c r="F62" s="31"/>
      <c r="G62" s="31"/>
      <c r="H62" s="32">
        <f t="shared" si="23"/>
        <v>0</v>
      </c>
      <c r="I62" s="32">
        <f t="shared" si="23"/>
        <v>0</v>
      </c>
      <c r="J62" s="32">
        <f t="shared" si="23"/>
        <v>0</v>
      </c>
      <c r="K62" s="32">
        <f t="shared" si="23"/>
        <v>0</v>
      </c>
      <c r="L62" s="32">
        <f t="shared" si="23"/>
        <v>0</v>
      </c>
      <c r="M62" s="32">
        <f t="shared" si="23"/>
        <v>0</v>
      </c>
      <c r="N62" s="32">
        <f t="shared" si="23"/>
        <v>0</v>
      </c>
      <c r="O62" s="32">
        <f t="shared" si="23"/>
        <v>0</v>
      </c>
      <c r="P62" s="32">
        <f t="shared" si="23"/>
        <v>3707</v>
      </c>
      <c r="Q62" s="32">
        <f t="shared" si="23"/>
        <v>0</v>
      </c>
      <c r="R62" s="32">
        <f t="shared" si="23"/>
        <v>3205.56</v>
      </c>
      <c r="S62" s="32">
        <f t="shared" si="23"/>
        <v>0</v>
      </c>
      <c r="T62" s="32">
        <f t="shared" si="23"/>
        <v>0</v>
      </c>
      <c r="U62" s="32">
        <f t="shared" si="23"/>
        <v>0</v>
      </c>
      <c r="V62" s="32">
        <f>V58+V37</f>
        <v>0</v>
      </c>
      <c r="W62" s="32">
        <f>W58+W37</f>
        <v>0</v>
      </c>
      <c r="X62" s="32">
        <f>X58+X37</f>
        <v>0</v>
      </c>
      <c r="Y62" s="32">
        <f t="shared" si="23"/>
        <v>0</v>
      </c>
      <c r="Z62" s="32">
        <f t="shared" si="23"/>
        <v>0</v>
      </c>
      <c r="AA62" s="32">
        <f t="shared" si="23"/>
        <v>0</v>
      </c>
      <c r="AB62" s="32">
        <f t="shared" si="23"/>
        <v>0</v>
      </c>
      <c r="AC62" s="32">
        <f t="shared" si="23"/>
        <v>0</v>
      </c>
      <c r="AD62" s="32">
        <f t="shared" si="23"/>
        <v>0</v>
      </c>
      <c r="AE62" s="32">
        <f t="shared" si="23"/>
        <v>0</v>
      </c>
      <c r="AF62" s="23"/>
    </row>
    <row r="63" spans="1:32" ht="21" customHeight="1">
      <c r="A63" s="37" t="s">
        <v>35</v>
      </c>
      <c r="B63" s="31">
        <f>B59+B12</f>
        <v>209920.26</v>
      </c>
      <c r="C63" s="31">
        <f>C59+C12</f>
        <v>7028.4</v>
      </c>
      <c r="D63" s="31">
        <f>D64</f>
        <v>0</v>
      </c>
      <c r="E63" s="31">
        <f>E59+E12</f>
        <v>6963.41</v>
      </c>
      <c r="F63" s="31">
        <f>E63/B63%</f>
        <v>3.3171691003050396</v>
      </c>
      <c r="G63" s="31">
        <f>E63/C63%</f>
        <v>99.07532297535714</v>
      </c>
      <c r="H63" s="31">
        <f>H59+H12</f>
        <v>7028.4</v>
      </c>
      <c r="I63" s="31">
        <f>I59+I12</f>
        <v>6963.41</v>
      </c>
      <c r="J63" s="31">
        <f>J59+J12</f>
        <v>10196.31</v>
      </c>
      <c r="K63" s="31">
        <f>K59+K12</f>
        <v>0</v>
      </c>
      <c r="L63" s="31">
        <f>L59+L12</f>
        <v>10205.130000000001</v>
      </c>
      <c r="M63" s="31">
        <f>M59+M12</f>
        <v>0</v>
      </c>
      <c r="N63" s="31">
        <f>N59+N12</f>
        <v>11141.070000000002</v>
      </c>
      <c r="O63" s="31">
        <f>O59+O12</f>
        <v>0</v>
      </c>
      <c r="P63" s="31">
        <f>P59+P12</f>
        <v>14539.32</v>
      </c>
      <c r="Q63" s="31">
        <f>Q59+Q12</f>
        <v>0</v>
      </c>
      <c r="R63" s="31">
        <f>R59+R12</f>
        <v>12057.13</v>
      </c>
      <c r="S63" s="31">
        <f>S59+S12</f>
        <v>0</v>
      </c>
      <c r="T63" s="31">
        <f>T59+T12</f>
        <v>8515.53</v>
      </c>
      <c r="U63" s="31">
        <f>U59+U12</f>
        <v>0</v>
      </c>
      <c r="V63" s="31">
        <f>V59+V12</f>
        <v>32502.77</v>
      </c>
      <c r="W63" s="31">
        <f>W59+W12</f>
        <v>0</v>
      </c>
      <c r="X63" s="31">
        <f>X59+X12</f>
        <v>69234.40999999999</v>
      </c>
      <c r="Y63" s="31">
        <f>Y59+Y12</f>
        <v>0</v>
      </c>
      <c r="Z63" s="31">
        <f>Z59+Z12</f>
        <v>11203.76</v>
      </c>
      <c r="AA63" s="31">
        <f>AA59+AA12</f>
        <v>0</v>
      </c>
      <c r="AB63" s="31">
        <f>AB59+AB12</f>
        <v>9480.470000000001</v>
      </c>
      <c r="AC63" s="31">
        <f>AC59+AC12</f>
        <v>0</v>
      </c>
      <c r="AD63" s="31">
        <f>AD59+AD12</f>
        <v>13815.96</v>
      </c>
      <c r="AE63" s="31">
        <f>AE59+AE12</f>
        <v>0</v>
      </c>
      <c r="AF63" s="18"/>
    </row>
    <row r="64" spans="1:32" s="8" customFormat="1" ht="21" customHeight="1">
      <c r="A64" s="38" t="s">
        <v>22</v>
      </c>
      <c r="B64" s="32">
        <f>B60+B13</f>
        <v>78187.1</v>
      </c>
      <c r="C64" s="32">
        <f>C60+C13</f>
        <v>0</v>
      </c>
      <c r="D64" s="32">
        <f>D60+D13</f>
        <v>0</v>
      </c>
      <c r="E64" s="32">
        <f>E60+E13</f>
        <v>0</v>
      </c>
      <c r="F64" s="31">
        <f>E64/B64%</f>
        <v>0</v>
      </c>
      <c r="G64" s="31"/>
      <c r="H64" s="32">
        <f>H60+H13</f>
        <v>0</v>
      </c>
      <c r="I64" s="32">
        <f>I60+I13</f>
        <v>0</v>
      </c>
      <c r="J64" s="32">
        <f>J60+J13</f>
        <v>0</v>
      </c>
      <c r="K64" s="32">
        <f>K60+K13</f>
        <v>0</v>
      </c>
      <c r="L64" s="32">
        <f>L60+L13</f>
        <v>0</v>
      </c>
      <c r="M64" s="32">
        <f>M60+M13</f>
        <v>0</v>
      </c>
      <c r="N64" s="32">
        <f>N60+N13</f>
        <v>0</v>
      </c>
      <c r="O64" s="32">
        <f>O60+O13</f>
        <v>0</v>
      </c>
      <c r="P64" s="32">
        <f>P60+P13</f>
        <v>0</v>
      </c>
      <c r="Q64" s="32">
        <f>Q60+Q13</f>
        <v>0</v>
      </c>
      <c r="R64" s="32">
        <f>R60+R13</f>
        <v>0</v>
      </c>
      <c r="S64" s="32">
        <f>S60+S13</f>
        <v>0</v>
      </c>
      <c r="T64" s="32">
        <f>T60+T13</f>
        <v>0</v>
      </c>
      <c r="U64" s="32">
        <f>U60+U13</f>
        <v>0</v>
      </c>
      <c r="V64" s="32">
        <f>V60+V13</f>
        <v>23456.13</v>
      </c>
      <c r="W64" s="32">
        <f>W60+W13</f>
        <v>0</v>
      </c>
      <c r="X64" s="32">
        <f>X60+X13</f>
        <v>54730.97</v>
      </c>
      <c r="Y64" s="32">
        <f>Y60+Y13</f>
        <v>0</v>
      </c>
      <c r="Z64" s="32">
        <f>Z60+Z13</f>
        <v>0</v>
      </c>
      <c r="AA64" s="32">
        <f>AA60+AA13</f>
        <v>0</v>
      </c>
      <c r="AB64" s="32">
        <f>AB60+AB13</f>
        <v>0</v>
      </c>
      <c r="AC64" s="32">
        <f>AC60+AC13</f>
        <v>0</v>
      </c>
      <c r="AD64" s="32">
        <f>AD60+AD13</f>
        <v>0</v>
      </c>
      <c r="AE64" s="32">
        <f>AE60+AE13</f>
        <v>0</v>
      </c>
      <c r="AF64" s="18"/>
    </row>
    <row r="65" spans="1:32" s="8" customFormat="1" ht="21" customHeight="1">
      <c r="A65" s="38" t="s">
        <v>23</v>
      </c>
      <c r="B65" s="32">
        <f>B61+B14</f>
        <v>124820.59999999999</v>
      </c>
      <c r="C65" s="32">
        <f>C61+C14</f>
        <v>7028.4</v>
      </c>
      <c r="D65" s="32">
        <f>D61+D14</f>
        <v>0</v>
      </c>
      <c r="E65" s="32">
        <f>E61+E14</f>
        <v>6963.41</v>
      </c>
      <c r="F65" s="31">
        <f>E65/B65%</f>
        <v>5.578734599897774</v>
      </c>
      <c r="G65" s="31">
        <f>E65/C65%</f>
        <v>99.07532297535714</v>
      </c>
      <c r="H65" s="32">
        <f>H61+H14</f>
        <v>7028.4</v>
      </c>
      <c r="I65" s="32">
        <f>I61+I14</f>
        <v>6963.41</v>
      </c>
      <c r="J65" s="32">
        <f>J61+J14</f>
        <v>10196.31</v>
      </c>
      <c r="K65" s="32">
        <f>K61+K14</f>
        <v>0</v>
      </c>
      <c r="L65" s="32">
        <f>L61+L14</f>
        <v>10205.130000000001</v>
      </c>
      <c r="M65" s="32">
        <f>M61+M14</f>
        <v>0</v>
      </c>
      <c r="N65" s="32">
        <f>N61+N14</f>
        <v>11141.070000000002</v>
      </c>
      <c r="O65" s="32">
        <f>O61+O14</f>
        <v>0</v>
      </c>
      <c r="P65" s="32">
        <f>P61+P14</f>
        <v>10832.32</v>
      </c>
      <c r="Q65" s="32">
        <f>Q61+Q14</f>
        <v>0</v>
      </c>
      <c r="R65" s="32">
        <f>R61+R14</f>
        <v>8851.57</v>
      </c>
      <c r="S65" s="32">
        <f>S61+S14</f>
        <v>0</v>
      </c>
      <c r="T65" s="32">
        <f>T61+T14</f>
        <v>8515.53</v>
      </c>
      <c r="U65" s="32">
        <f>U61+U14</f>
        <v>0</v>
      </c>
      <c r="V65" s="32">
        <f>V61+V14</f>
        <v>9046.64</v>
      </c>
      <c r="W65" s="32">
        <f>W61+W14</f>
        <v>0</v>
      </c>
      <c r="X65" s="32">
        <f>X61+X14</f>
        <v>14503.44</v>
      </c>
      <c r="Y65" s="32">
        <f>Y61+Y14</f>
        <v>0</v>
      </c>
      <c r="Z65" s="32">
        <f>Z61+Z14</f>
        <v>11203.76</v>
      </c>
      <c r="AA65" s="32">
        <f>AA61+AA14</f>
        <v>0</v>
      </c>
      <c r="AB65" s="32">
        <f>AB61+AB14</f>
        <v>9480.470000000001</v>
      </c>
      <c r="AC65" s="32">
        <f>AC61+AC14</f>
        <v>0</v>
      </c>
      <c r="AD65" s="32">
        <f>AD61+AD14</f>
        <v>13815.96</v>
      </c>
      <c r="AE65" s="32">
        <f>AE61+AE14</f>
        <v>0</v>
      </c>
      <c r="AF65" s="18"/>
    </row>
    <row r="66" spans="1:32" s="7" customFormat="1" ht="25.5" customHeight="1">
      <c r="A66" s="38" t="s">
        <v>40</v>
      </c>
      <c r="B66" s="32">
        <f>B62+B15</f>
        <v>6912.5599999999995</v>
      </c>
      <c r="C66" s="32">
        <f>C62+C15</f>
        <v>0</v>
      </c>
      <c r="D66" s="32">
        <f>D62+D15</f>
        <v>0</v>
      </c>
      <c r="E66" s="32">
        <f>E62+E15</f>
        <v>0</v>
      </c>
      <c r="F66" s="31"/>
      <c r="G66" s="31"/>
      <c r="H66" s="32">
        <f>H62+H15</f>
        <v>0</v>
      </c>
      <c r="I66" s="32">
        <f>I62+I15</f>
        <v>0</v>
      </c>
      <c r="J66" s="32">
        <f>J62+J15</f>
        <v>0</v>
      </c>
      <c r="K66" s="32">
        <f>K62+K15</f>
        <v>0</v>
      </c>
      <c r="L66" s="32">
        <f>L62+L15</f>
        <v>0</v>
      </c>
      <c r="M66" s="32">
        <f>M62+M15</f>
        <v>0</v>
      </c>
      <c r="N66" s="32">
        <f>N62+N15</f>
        <v>0</v>
      </c>
      <c r="O66" s="32">
        <f>O62+O15</f>
        <v>0</v>
      </c>
      <c r="P66" s="32">
        <f>P62+P15</f>
        <v>3707</v>
      </c>
      <c r="Q66" s="32">
        <f>Q62+Q15</f>
        <v>0</v>
      </c>
      <c r="R66" s="32">
        <f>R62+R15</f>
        <v>3205.56</v>
      </c>
      <c r="S66" s="32">
        <f>S62+S15</f>
        <v>0</v>
      </c>
      <c r="T66" s="32">
        <f>T62+T15</f>
        <v>0</v>
      </c>
      <c r="U66" s="32">
        <f>U62+U15</f>
        <v>0</v>
      </c>
      <c r="V66" s="32">
        <f>V62+V15</f>
        <v>0</v>
      </c>
      <c r="W66" s="32">
        <f>W62+W15</f>
        <v>0</v>
      </c>
      <c r="X66" s="32">
        <f>X62+X15</f>
        <v>0</v>
      </c>
      <c r="Y66" s="32">
        <f>Y62+Y15</f>
        <v>0</v>
      </c>
      <c r="Z66" s="32">
        <f>Z62+Z15</f>
        <v>0</v>
      </c>
      <c r="AA66" s="32">
        <f>AA62+AA15</f>
        <v>0</v>
      </c>
      <c r="AB66" s="32">
        <f>AB62+AB15</f>
        <v>0</v>
      </c>
      <c r="AC66" s="32">
        <f>AC62+AC15</f>
        <v>0</v>
      </c>
      <c r="AD66" s="32">
        <f>AD62+AD15</f>
        <v>0</v>
      </c>
      <c r="AE66" s="32">
        <f>AE62+AE15</f>
        <v>0</v>
      </c>
      <c r="AF66" s="23"/>
    </row>
    <row r="67" spans="2:26" ht="35.25" customHeight="1">
      <c r="B67" s="20"/>
      <c r="E67" s="78"/>
      <c r="F67" s="78"/>
      <c r="Y67" s="1"/>
      <c r="Z67" s="1"/>
    </row>
    <row r="68" spans="2:44" ht="35.25" customHeight="1">
      <c r="B68" s="1"/>
      <c r="C68" s="29"/>
      <c r="D68" s="29"/>
      <c r="E68" s="1"/>
      <c r="F68" s="20"/>
      <c r="G68" s="20"/>
      <c r="H68" s="3"/>
      <c r="I68" s="3"/>
      <c r="O68" s="3"/>
      <c r="P68" s="3"/>
      <c r="Q68" s="4"/>
      <c r="R68" s="3"/>
      <c r="S68" s="3"/>
      <c r="T68" s="65" t="s">
        <v>74</v>
      </c>
      <c r="U68" s="65"/>
      <c r="V68" s="65"/>
      <c r="W68" s="65"/>
      <c r="X68" s="65"/>
      <c r="Y68" s="1"/>
      <c r="Z68" s="1"/>
      <c r="AA68" s="1"/>
      <c r="AB68" s="65" t="s">
        <v>36</v>
      </c>
      <c r="AC68" s="65"/>
      <c r="AD68" s="65"/>
      <c r="AE68" s="65"/>
      <c r="AF68" s="65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2"/>
    </row>
    <row r="69" spans="2:44" ht="35.25" customHeight="1">
      <c r="B69" s="1"/>
      <c r="C69" s="29"/>
      <c r="D69" s="29"/>
      <c r="E69" s="1"/>
      <c r="F69" s="20"/>
      <c r="G69" s="20"/>
      <c r="H69" s="3"/>
      <c r="I69" s="3"/>
      <c r="J69" s="51"/>
      <c r="K69" s="51"/>
      <c r="L69" s="51"/>
      <c r="M69" s="51"/>
      <c r="N69" s="51"/>
      <c r="O69" s="3"/>
      <c r="P69" s="3"/>
      <c r="Q69" s="4"/>
      <c r="R69" s="3"/>
      <c r="S69" s="3"/>
      <c r="T69" s="52"/>
      <c r="U69" s="52"/>
      <c r="V69" s="52"/>
      <c r="W69" s="1"/>
      <c r="X69" s="1"/>
      <c r="Y69" s="1"/>
      <c r="Z69" s="1"/>
      <c r="AA69" s="1"/>
      <c r="AB69" s="1"/>
      <c r="AC69" s="1"/>
      <c r="AD69" s="1"/>
      <c r="AE69" s="1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2"/>
    </row>
    <row r="70" spans="1:44" ht="22.5" customHeight="1">
      <c r="A70" s="1" t="s">
        <v>75</v>
      </c>
      <c r="B70" s="1"/>
      <c r="C70" s="29"/>
      <c r="D70" s="29"/>
      <c r="E70" s="1"/>
      <c r="F70" s="20"/>
      <c r="G70" s="20"/>
      <c r="H70" s="3"/>
      <c r="I70" s="3"/>
      <c r="J70" s="51"/>
      <c r="K70" s="51"/>
      <c r="L70" s="51"/>
      <c r="M70" s="51"/>
      <c r="N70" s="51"/>
      <c r="O70" s="3"/>
      <c r="P70" s="3"/>
      <c r="Q70" s="4"/>
      <c r="R70" s="3"/>
      <c r="S70" s="3"/>
      <c r="T70" s="52"/>
      <c r="U70" s="52"/>
      <c r="V70" s="52"/>
      <c r="W70" s="1"/>
      <c r="X70" s="1"/>
      <c r="Y70" s="1"/>
      <c r="Z70" s="1"/>
      <c r="AA70" s="1"/>
      <c r="AB70" s="1"/>
      <c r="AC70" s="1"/>
      <c r="AD70" s="1"/>
      <c r="AE70" s="1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2"/>
    </row>
    <row r="71" spans="1:44" ht="9.75" customHeight="1">
      <c r="A71" s="1" t="s">
        <v>76</v>
      </c>
      <c r="C71" s="29"/>
      <c r="D71" s="29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4"/>
      <c r="R71" s="3"/>
      <c r="S71" s="3"/>
      <c r="W71" s="1"/>
      <c r="X71" s="1"/>
      <c r="Y71" s="1"/>
      <c r="Z71" s="1"/>
      <c r="AA71" s="1"/>
      <c r="AB71" s="1"/>
      <c r="AC71" s="1"/>
      <c r="AD71" s="1"/>
      <c r="AE71" s="1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2"/>
    </row>
    <row r="72" spans="1:44" ht="18" customHeight="1">
      <c r="A72" s="1" t="s">
        <v>77</v>
      </c>
      <c r="G72" s="2"/>
      <c r="H72" s="3"/>
      <c r="I72" s="3"/>
      <c r="J72" s="3"/>
      <c r="K72" s="3"/>
      <c r="L72" s="3"/>
      <c r="M72" s="3"/>
      <c r="N72" s="3"/>
      <c r="O72" s="3"/>
      <c r="P72" s="3"/>
      <c r="Q72" s="4"/>
      <c r="R72" s="3"/>
      <c r="S72" s="3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2"/>
    </row>
    <row r="73" spans="1:44" ht="18.75" customHeight="1">
      <c r="A73" s="1" t="s">
        <v>78</v>
      </c>
      <c r="G73" s="2"/>
      <c r="H73" s="3"/>
      <c r="I73" s="3"/>
      <c r="J73" s="3"/>
      <c r="K73" s="3"/>
      <c r="L73" s="3"/>
      <c r="M73" s="3"/>
      <c r="N73" s="3"/>
      <c r="O73" s="3"/>
      <c r="P73" s="3"/>
      <c r="Q73" s="4"/>
      <c r="R73" s="3"/>
      <c r="S73" s="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2"/>
    </row>
    <row r="74" spans="7:44" ht="18.75" customHeight="1">
      <c r="G74" s="2"/>
      <c r="H74" s="3"/>
      <c r="I74" s="3"/>
      <c r="J74" s="3"/>
      <c r="K74" s="3"/>
      <c r="L74" s="3"/>
      <c r="M74" s="3"/>
      <c r="N74" s="3"/>
      <c r="O74" s="3"/>
      <c r="P74" s="3"/>
      <c r="Q74" s="4"/>
      <c r="R74" s="3"/>
      <c r="S74" s="3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2"/>
    </row>
    <row r="75" spans="7:44" ht="18.75" customHeight="1">
      <c r="G75" s="2"/>
      <c r="H75" s="3"/>
      <c r="I75" s="3"/>
      <c r="J75" s="3"/>
      <c r="K75" s="3"/>
      <c r="L75" s="3"/>
      <c r="M75" s="3"/>
      <c r="N75" s="3"/>
      <c r="O75" s="3"/>
      <c r="P75" s="3"/>
      <c r="Q75" s="4"/>
      <c r="R75" s="3"/>
      <c r="S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2"/>
    </row>
    <row r="76" spans="1:7" ht="19.5" customHeight="1">
      <c r="A76" s="50" t="s">
        <v>49</v>
      </c>
      <c r="B76" s="67"/>
      <c r="C76" s="67"/>
      <c r="D76" s="67"/>
      <c r="E76" s="67"/>
      <c r="F76" s="67"/>
      <c r="G76" s="67"/>
    </row>
    <row r="77" spans="1:8" ht="31.5" customHeight="1">
      <c r="A77" s="1" t="s">
        <v>50</v>
      </c>
      <c r="C77" s="29"/>
      <c r="D77" s="29"/>
      <c r="E77" s="2"/>
      <c r="F77" s="2"/>
      <c r="G77" s="2"/>
      <c r="H77" s="11"/>
    </row>
    <row r="78" spans="1:7" ht="23.25" customHeight="1">
      <c r="A78" s="1" t="s">
        <v>51</v>
      </c>
      <c r="B78" s="67"/>
      <c r="C78" s="67"/>
      <c r="D78" s="67"/>
      <c r="E78" s="67"/>
      <c r="F78" s="67"/>
      <c r="G78" s="2"/>
    </row>
    <row r="79" ht="24.75" customHeight="1">
      <c r="A79" s="1" t="s">
        <v>52</v>
      </c>
    </row>
    <row r="84" spans="1:3" ht="15.75">
      <c r="A84" s="67"/>
      <c r="B84" s="67"/>
      <c r="C84" s="67"/>
    </row>
  </sheetData>
  <sheetProtection/>
  <mergeCells count="36">
    <mergeCell ref="T68:X68"/>
    <mergeCell ref="B76:G76"/>
    <mergeCell ref="B78:F78"/>
    <mergeCell ref="A84:C84"/>
    <mergeCell ref="AF26:AF29"/>
    <mergeCell ref="AF30:AF33"/>
    <mergeCell ref="AF47:AF50"/>
    <mergeCell ref="AB68:AF68"/>
    <mergeCell ref="AF5:AF6"/>
    <mergeCell ref="AF18:AF21"/>
    <mergeCell ref="AF22:AF25"/>
    <mergeCell ref="AF39:AF42"/>
    <mergeCell ref="AF51:AF54"/>
    <mergeCell ref="E67:F67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G1:H1"/>
    <mergeCell ref="A2:A3"/>
    <mergeCell ref="O2:S2"/>
    <mergeCell ref="O3:S3"/>
    <mergeCell ref="A5:A6"/>
    <mergeCell ref="B5:B6"/>
    <mergeCell ref="C5:C6"/>
    <mergeCell ref="D5:D6"/>
    <mergeCell ref="E5:E6"/>
    <mergeCell ref="F5:G5"/>
  </mergeCells>
  <printOptions horizontalCentered="1"/>
  <pageMargins left="0" right="0" top="0.3937007874015748" bottom="0.3937007874015748" header="0" footer="0.31496062992125984"/>
  <pageSetup fitToHeight="4" fitToWidth="2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2015-02-02T10:36:34Z</cp:lastPrinted>
  <dcterms:created xsi:type="dcterms:W3CDTF">1996-10-08T23:32:33Z</dcterms:created>
  <dcterms:modified xsi:type="dcterms:W3CDTF">2015-02-02T12:14:06Z</dcterms:modified>
  <cp:category/>
  <cp:version/>
  <cp:contentType/>
  <cp:contentStatus/>
</cp:coreProperties>
</file>