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8800" windowHeight="12330"/>
  </bookViews>
  <sheets>
    <sheet name="Лист1" sheetId="1" r:id="rId1"/>
  </sheets>
  <externalReferences>
    <externalReference r:id="rId2"/>
  </externalReferences>
  <definedNames>
    <definedName name="_xlnm.Print_Titles" localSheetId="0">Лист1!$5:$6</definedName>
    <definedName name="_xlnm.Print_Area" localSheetId="0">Лист1!$A$1:$E$1742</definedName>
  </definedNames>
  <calcPr calcId="125725"/>
</workbook>
</file>

<file path=xl/calcChain.xml><?xml version="1.0" encoding="utf-8"?>
<calcChain xmlns="http://schemas.openxmlformats.org/spreadsheetml/2006/main">
  <c r="B1739" i="1"/>
  <c r="B1733"/>
  <c r="B1240" l="1"/>
  <c r="C1733" l="1"/>
  <c r="C1528"/>
  <c r="B1528"/>
  <c r="C1448"/>
  <c r="C1447" s="1"/>
  <c r="B1448"/>
  <c r="B1447" s="1"/>
  <c r="C1298"/>
  <c r="B1298"/>
  <c r="B1239"/>
  <c r="C1240"/>
  <c r="C1243"/>
  <c r="B1243"/>
  <c r="C1241"/>
  <c r="B1241"/>
  <c r="C1239"/>
  <c r="C1238" s="1"/>
  <c r="B1049"/>
  <c r="C1049"/>
  <c r="B829"/>
  <c r="C829"/>
  <c r="B674"/>
  <c r="B673" s="1"/>
  <c r="C674"/>
  <c r="D674" s="1"/>
  <c r="B453"/>
  <c r="C453"/>
  <c r="B397"/>
  <c r="C397"/>
  <c r="B344"/>
  <c r="C344"/>
  <c r="B272"/>
  <c r="C272"/>
  <c r="B252"/>
  <c r="C252"/>
  <c r="B119"/>
  <c r="C119"/>
  <c r="B70"/>
  <c r="C70"/>
  <c r="C1617"/>
  <c r="C1616"/>
  <c r="B1617"/>
  <c r="B1616"/>
  <c r="B1615" s="1"/>
  <c r="C1578"/>
  <c r="C1541" s="1"/>
  <c r="D1541" s="1"/>
  <c r="C1586"/>
  <c r="C1585" s="1"/>
  <c r="C673" l="1"/>
  <c r="B1238"/>
  <c r="D345"/>
  <c r="D346"/>
  <c r="D344"/>
  <c r="C1742"/>
  <c r="C1740"/>
  <c r="B1740"/>
  <c r="B1742"/>
  <c r="C586"/>
  <c r="B586"/>
  <c r="D1737"/>
  <c r="D1736"/>
  <c r="D1735"/>
  <c r="D1734"/>
  <c r="D1733"/>
  <c r="D1731"/>
  <c r="D1728"/>
  <c r="D1727"/>
  <c r="D1726"/>
  <c r="D1725"/>
  <c r="D1724"/>
  <c r="D1723"/>
  <c r="D1722"/>
  <c r="D1721"/>
  <c r="D1720"/>
  <c r="D1717"/>
  <c r="D1715"/>
  <c r="D1714"/>
  <c r="D1710"/>
  <c r="D1709"/>
  <c r="D1708"/>
  <c r="D1706"/>
  <c r="D1705"/>
  <c r="D1704"/>
  <c r="D1703"/>
  <c r="D1702"/>
  <c r="D1701"/>
  <c r="D1700"/>
  <c r="D1696"/>
  <c r="D1695"/>
  <c r="D1693"/>
  <c r="D1692"/>
  <c r="D1690"/>
  <c r="D1689"/>
  <c r="D1688"/>
  <c r="D1684"/>
  <c r="D1683"/>
  <c r="D1681"/>
  <c r="E1678"/>
  <c r="D1678"/>
  <c r="D1677"/>
  <c r="D1675"/>
  <c r="D1672"/>
  <c r="D1671"/>
  <c r="D1669"/>
  <c r="D1668"/>
  <c r="D1666"/>
  <c r="D1665"/>
  <c r="D1663"/>
  <c r="D1660"/>
  <c r="D1659"/>
  <c r="D1658"/>
  <c r="D1657"/>
  <c r="D1656"/>
  <c r="D1654"/>
  <c r="D1653"/>
  <c r="D1646"/>
  <c r="D1619"/>
  <c r="C1618"/>
  <c r="C1739" s="1"/>
  <c r="D1617"/>
  <c r="D1616"/>
  <c r="D1612"/>
  <c r="D1610"/>
  <c r="D1609"/>
  <c r="D1606"/>
  <c r="D1604"/>
  <c r="D1603"/>
  <c r="D1600"/>
  <c r="D1598"/>
  <c r="D1597"/>
  <c r="D1594"/>
  <c r="D1592"/>
  <c r="D1591"/>
  <c r="D1588"/>
  <c r="D1586"/>
  <c r="D1585"/>
  <c r="D1581"/>
  <c r="D1579"/>
  <c r="D1578"/>
  <c r="D1577"/>
  <c r="D1575"/>
  <c r="D1573"/>
  <c r="D1572"/>
  <c r="D1569"/>
  <c r="D1567"/>
  <c r="D1566"/>
  <c r="D1563"/>
  <c r="D1561"/>
  <c r="D1560"/>
  <c r="D1557"/>
  <c r="D1555"/>
  <c r="D1554"/>
  <c r="D1551"/>
  <c r="D1550"/>
  <c r="D1549"/>
  <c r="D1548"/>
  <c r="D1547"/>
  <c r="D1545"/>
  <c r="D1544"/>
  <c r="D1543"/>
  <c r="D1542"/>
  <c r="D1538"/>
  <c r="D1536"/>
  <c r="D1535"/>
  <c r="D1534"/>
  <c r="D1532"/>
  <c r="D1530"/>
  <c r="D1529"/>
  <c r="D1528"/>
  <c r="D1525"/>
  <c r="D1523"/>
  <c r="D1522"/>
  <c r="D1521"/>
  <c r="D1518"/>
  <c r="D1516"/>
  <c r="D1515"/>
  <c r="D1512"/>
  <c r="D1511"/>
  <c r="D1510"/>
  <c r="D1509"/>
  <c r="D1508"/>
  <c r="D1499"/>
  <c r="D1497"/>
  <c r="D1496"/>
  <c r="D1495"/>
  <c r="D1491"/>
  <c r="D1490"/>
  <c r="D1489"/>
  <c r="D1487"/>
  <c r="D1485"/>
  <c r="D1484"/>
  <c r="D1483"/>
  <c r="D1482"/>
  <c r="D1478"/>
  <c r="D1477"/>
  <c r="D1474"/>
  <c r="D1472"/>
  <c r="D1471"/>
  <c r="D1468"/>
  <c r="D1466"/>
  <c r="D1465"/>
  <c r="D1462"/>
  <c r="D1461"/>
  <c r="D1460"/>
  <c r="D1459"/>
  <c r="D1458"/>
  <c r="D1456"/>
  <c r="D1455"/>
  <c r="D1454"/>
  <c r="D1453"/>
  <c r="D1452"/>
  <c r="D1232"/>
  <c r="C1232"/>
  <c r="B1232"/>
  <c r="D1213"/>
  <c r="C1213"/>
  <c r="B1213"/>
  <c r="D1206"/>
  <c r="C1206"/>
  <c r="B1206"/>
  <c r="D1193"/>
  <c r="C1193"/>
  <c r="B1193"/>
  <c r="D1187"/>
  <c r="C1187"/>
  <c r="B1187"/>
  <c r="D1174"/>
  <c r="C1174"/>
  <c r="B1174"/>
  <c r="D1162"/>
  <c r="C1162"/>
  <c r="B1162"/>
  <c r="D1156"/>
  <c r="C1156"/>
  <c r="B1156"/>
  <c r="D1144"/>
  <c r="C1144"/>
  <c r="B1144"/>
  <c r="D1138"/>
  <c r="C1138"/>
  <c r="B1138"/>
  <c r="D1125"/>
  <c r="C1125"/>
  <c r="B1125"/>
  <c r="D1119"/>
  <c r="C1119"/>
  <c r="B1119"/>
  <c r="D1106"/>
  <c r="C1106"/>
  <c r="B1106"/>
  <c r="D1094"/>
  <c r="C1094"/>
  <c r="B1094"/>
  <c r="D1087"/>
  <c r="C1087"/>
  <c r="B1087"/>
  <c r="D1074"/>
  <c r="C1074"/>
  <c r="B1074"/>
  <c r="D1068"/>
  <c r="C1068"/>
  <c r="B1068"/>
  <c r="D1062"/>
  <c r="C1062"/>
  <c r="B1062"/>
  <c r="D1053"/>
  <c r="D1052"/>
  <c r="D1051"/>
  <c r="D1050"/>
  <c r="D1049"/>
  <c r="D1048"/>
  <c r="D1044"/>
  <c r="D1042"/>
  <c r="D1038"/>
  <c r="D1033"/>
  <c r="D1032"/>
  <c r="D1027"/>
  <c r="D1026"/>
  <c r="D1024"/>
  <c r="D1022"/>
  <c r="D1020"/>
  <c r="D1016"/>
  <c r="D1014"/>
  <c r="D1010"/>
  <c r="D1008"/>
  <c r="D1004"/>
  <c r="D1002"/>
  <c r="D1000"/>
  <c r="D998"/>
  <c r="D997"/>
  <c r="D996"/>
  <c r="D994"/>
  <c r="D990"/>
  <c r="D988"/>
  <c r="D986"/>
  <c r="D984"/>
  <c r="D982"/>
  <c r="D980"/>
  <c r="D978"/>
  <c r="D976"/>
  <c r="D973"/>
  <c r="D971"/>
  <c r="D967"/>
  <c r="D965"/>
  <c r="D961"/>
  <c r="D959"/>
  <c r="D955"/>
  <c r="D953"/>
  <c r="D951"/>
  <c r="D948"/>
  <c r="D947"/>
  <c r="D946"/>
  <c r="D945"/>
  <c r="D941"/>
  <c r="D939"/>
  <c r="D935"/>
  <c r="D934"/>
  <c r="D933"/>
  <c r="D929"/>
  <c r="D928"/>
  <c r="D927"/>
  <c r="D925"/>
  <c r="D921"/>
  <c r="D920"/>
  <c r="D915"/>
  <c r="D914"/>
  <c r="D912"/>
  <c r="D910"/>
  <c r="D909"/>
  <c r="D908"/>
  <c r="D907"/>
  <c r="D903"/>
  <c r="D901"/>
  <c r="D897"/>
  <c r="D895"/>
  <c r="D891"/>
  <c r="D889"/>
  <c r="D887"/>
  <c r="D885"/>
  <c r="D884"/>
  <c r="D883"/>
  <c r="D879"/>
  <c r="D878"/>
  <c r="D877"/>
  <c r="D876"/>
  <c r="D872"/>
  <c r="D870"/>
  <c r="D860"/>
  <c r="D859"/>
  <c r="D858"/>
  <c r="D857"/>
  <c r="D852"/>
  <c r="D851"/>
  <c r="D848"/>
  <c r="D847"/>
  <c r="D846"/>
  <c r="D844"/>
  <c r="D840"/>
  <c r="D839"/>
  <c r="D838"/>
  <c r="D837"/>
  <c r="D835"/>
  <c r="D833"/>
  <c r="D831"/>
  <c r="D830"/>
  <c r="D829"/>
  <c r="D828"/>
  <c r="D825"/>
  <c r="D824"/>
  <c r="D823"/>
  <c r="D822"/>
  <c r="D818"/>
  <c r="D817"/>
  <c r="D816"/>
  <c r="D813"/>
  <c r="D812"/>
  <c r="D811"/>
  <c r="D810"/>
  <c r="D807"/>
  <c r="D806"/>
  <c r="D805"/>
  <c r="D804"/>
  <c r="D801"/>
  <c r="D800"/>
  <c r="D799"/>
  <c r="D796"/>
  <c r="D794"/>
  <c r="D793"/>
  <c r="D790"/>
  <c r="D788"/>
  <c r="D787"/>
  <c r="D786"/>
  <c r="D782"/>
  <c r="D781"/>
  <c r="D778"/>
  <c r="D776"/>
  <c r="D775"/>
  <c r="D774"/>
  <c r="D772"/>
  <c r="D771"/>
  <c r="D770"/>
  <c r="D769"/>
  <c r="D768"/>
  <c r="D766"/>
  <c r="D764"/>
  <c r="D763"/>
  <c r="D756"/>
  <c r="D754"/>
  <c r="D753"/>
  <c r="D752"/>
  <c r="D751"/>
  <c r="D748"/>
  <c r="D746"/>
  <c r="D745"/>
  <c r="D742"/>
  <c r="D741"/>
  <c r="D740"/>
  <c r="D739"/>
  <c r="D736"/>
  <c r="D734"/>
  <c r="D733"/>
  <c r="D730"/>
  <c r="D729"/>
  <c r="D728"/>
  <c r="D727"/>
  <c r="D724"/>
  <c r="D722"/>
  <c r="D721"/>
  <c r="D718"/>
  <c r="D716"/>
  <c r="D715"/>
  <c r="D712"/>
  <c r="D710"/>
  <c r="D709"/>
  <c r="D706"/>
  <c r="D704"/>
  <c r="D703"/>
  <c r="D700"/>
  <c r="D698"/>
  <c r="D697"/>
  <c r="D694"/>
  <c r="D692"/>
  <c r="D691"/>
  <c r="D688"/>
  <c r="D686"/>
  <c r="D685"/>
  <c r="D682"/>
  <c r="D680"/>
  <c r="D679"/>
  <c r="C1741" l="1"/>
  <c r="C583"/>
  <c r="B1741"/>
  <c r="D1741" s="1"/>
  <c r="B583"/>
  <c r="C1615"/>
  <c r="D1740"/>
  <c r="D1742"/>
  <c r="D1739"/>
  <c r="D586"/>
  <c r="D1615" l="1"/>
  <c r="D677"/>
  <c r="D676"/>
  <c r="D675"/>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2"/>
  <c r="D621"/>
  <c r="D620"/>
  <c r="D618"/>
  <c r="D617"/>
  <c r="D616"/>
  <c r="D614"/>
  <c r="D613"/>
  <c r="D609"/>
  <c r="D608"/>
  <c r="D607"/>
  <c r="D606"/>
  <c r="D605"/>
  <c r="D603"/>
  <c r="D602"/>
  <c r="D597"/>
  <c r="D595"/>
  <c r="D594"/>
  <c r="D593"/>
  <c r="D592"/>
  <c r="D591"/>
  <c r="D590"/>
  <c r="D589"/>
  <c r="D401"/>
  <c r="D399"/>
  <c r="D398"/>
  <c r="D397"/>
  <c r="D377"/>
  <c r="D376"/>
  <c r="D375"/>
  <c r="D372"/>
  <c r="D370"/>
  <c r="D369"/>
  <c r="D368"/>
  <c r="D367"/>
  <c r="D366"/>
  <c r="D365"/>
  <c r="D364"/>
  <c r="D363"/>
  <c r="D362"/>
  <c r="D361"/>
  <c r="D360"/>
  <c r="D359"/>
  <c r="D358"/>
  <c r="D357"/>
  <c r="D356"/>
  <c r="D355"/>
  <c r="D354"/>
  <c r="D353"/>
  <c r="D352"/>
  <c r="D351"/>
  <c r="D350"/>
  <c r="D349"/>
  <c r="E347"/>
  <c r="D325"/>
  <c r="D324"/>
  <c r="D322"/>
  <c r="D321"/>
  <c r="D320"/>
  <c r="D319"/>
  <c r="D312"/>
  <c r="D311"/>
  <c r="D304"/>
  <c r="D303"/>
  <c r="D301"/>
  <c r="D300"/>
  <c r="D298"/>
  <c r="D297"/>
  <c r="D295"/>
  <c r="D294"/>
  <c r="D293"/>
  <c r="D291"/>
  <c r="D290"/>
  <c r="D289"/>
  <c r="D287"/>
  <c r="D286"/>
  <c r="D285"/>
  <c r="D282"/>
  <c r="D281"/>
  <c r="D280"/>
  <c r="D279"/>
  <c r="D278"/>
  <c r="D258" l="1"/>
  <c r="D122" l="1"/>
  <c r="D121"/>
  <c r="D119"/>
  <c r="D116"/>
  <c r="D114"/>
  <c r="D113"/>
  <c r="D112"/>
  <c r="D109"/>
  <c r="D107"/>
  <c r="D106"/>
  <c r="D105"/>
  <c r="D102"/>
  <c r="D101"/>
  <c r="D100"/>
  <c r="D99"/>
  <c r="D96"/>
  <c r="D94"/>
  <c r="D90"/>
  <c r="D88"/>
  <c r="D84"/>
  <c r="D83"/>
  <c r="D82"/>
  <c r="D81"/>
  <c r="D77"/>
  <c r="D75"/>
  <c r="D73"/>
  <c r="D72"/>
  <c r="D70"/>
  <c r="D69"/>
  <c r="D68"/>
  <c r="D67"/>
  <c r="D66"/>
  <c r="D65"/>
  <c r="D64"/>
  <c r="D63"/>
  <c r="D62"/>
  <c r="D61"/>
  <c r="D60"/>
  <c r="D59"/>
  <c r="D58"/>
  <c r="D57"/>
  <c r="D56"/>
  <c r="D55"/>
  <c r="D54"/>
  <c r="D53"/>
  <c r="D52"/>
  <c r="D51"/>
  <c r="D50"/>
  <c r="D49"/>
  <c r="D48"/>
  <c r="D47"/>
  <c r="D46"/>
  <c r="D45"/>
  <c r="D43" l="1"/>
  <c r="D42"/>
  <c r="D41"/>
  <c r="D39"/>
  <c r="D38"/>
  <c r="D37"/>
  <c r="D35"/>
  <c r="D34"/>
  <c r="D33"/>
  <c r="D32"/>
  <c r="D25"/>
  <c r="D23"/>
  <c r="D22"/>
  <c r="D20"/>
  <c r="C19"/>
  <c r="B19"/>
  <c r="B18" s="1"/>
  <c r="D18" s="1"/>
  <c r="D17"/>
  <c r="D16"/>
  <c r="C15"/>
  <c r="B15"/>
  <c r="B14" s="1"/>
  <c r="B40" s="1"/>
  <c r="B1738" s="1"/>
  <c r="D19" l="1"/>
  <c r="D15"/>
  <c r="C14"/>
  <c r="C40" s="1"/>
  <c r="C1738" s="1"/>
  <c r="D1738" s="1"/>
  <c r="D40" l="1"/>
  <c r="D14"/>
</calcChain>
</file>

<file path=xl/comments1.xml><?xml version="1.0" encoding="utf-8"?>
<comments xmlns="http://schemas.openxmlformats.org/spreadsheetml/2006/main">
  <authors>
    <author>Автор</author>
  </authors>
  <commentList>
    <comment ref="C262" authorId="0">
      <text>
        <r>
          <rPr>
            <b/>
            <sz val="14"/>
            <color indexed="81"/>
            <rFont val="Tahoma"/>
            <family val="2"/>
            <charset val="204"/>
          </rPr>
          <t xml:space="preserve">подтягивать формулу ежемесячно! Кассу июня добавить!!!
</t>
        </r>
        <r>
          <rPr>
            <b/>
            <sz val="9"/>
            <color indexed="81"/>
            <rFont val="Tahoma"/>
            <family val="2"/>
            <charset val="204"/>
          </rPr>
          <t xml:space="preserve">
</t>
        </r>
      </text>
    </comment>
    <comment ref="C269" authorId="0">
      <text>
        <r>
          <rPr>
            <b/>
            <sz val="9"/>
            <color indexed="81"/>
            <rFont val="Tahoma"/>
            <family val="2"/>
            <charset val="204"/>
          </rPr>
          <t xml:space="preserve">подтягивать  формулы ежемесячно!!!
</t>
        </r>
        <r>
          <rPr>
            <sz val="9"/>
            <color indexed="81"/>
            <rFont val="Tahoma"/>
            <family val="2"/>
            <charset val="204"/>
          </rPr>
          <t xml:space="preserve">
</t>
        </r>
      </text>
    </comment>
    <comment ref="E626" authorId="0">
      <text>
        <r>
          <rPr>
            <b/>
            <sz val="9"/>
            <color indexed="81"/>
            <rFont val="Tahoma"/>
            <family val="2"/>
            <charset val="204"/>
          </rPr>
          <t>Автор:</t>
        </r>
        <r>
          <rPr>
            <sz val="9"/>
            <color indexed="81"/>
            <rFont val="Tahoma"/>
            <family val="2"/>
            <charset val="204"/>
          </rPr>
          <t xml:space="preserve">
будет заключение договоров на почтовые конверты для рассылки гражданам по административным нарушениям</t>
        </r>
      </text>
    </comment>
  </commentList>
</comments>
</file>

<file path=xl/sharedStrings.xml><?xml version="1.0" encoding="utf-8"?>
<sst xmlns="http://schemas.openxmlformats.org/spreadsheetml/2006/main" count="1981" uniqueCount="596">
  <si>
    <t>тыс. рублей</t>
  </si>
  <si>
    <t>Мероприятия программы</t>
  </si>
  <si>
    <t>Исполнение,% к плану</t>
  </si>
  <si>
    <t>Результаты реализации и причины отклонений факта от плана</t>
  </si>
  <si>
    <t>бюджет автономного округа</t>
  </si>
  <si>
    <t>бюджет города Когалыма</t>
  </si>
  <si>
    <t>Подпрограмма 1 "Развитие массовой физической культуры и спорта"</t>
  </si>
  <si>
    <t>привлеченные средства</t>
  </si>
  <si>
    <t>2.1."Организация участия спортсменов города Когалыма в соревнованиях различного уровня  окружного и всероссийского масштаба"</t>
  </si>
  <si>
    <t>федеральный бюджет</t>
  </si>
  <si>
    <t>Всего</t>
  </si>
  <si>
    <t>ПРИЛОЖЕНИЕ 1</t>
  </si>
  <si>
    <t xml:space="preserve">Подпрограмма 1 «Развитие растениеводства, переработки и реализации продукции растениеводства» </t>
  </si>
  <si>
    <t xml:space="preserve">1.1.Развитие производства овощей открытого и защищенного грунта (8)
</t>
  </si>
  <si>
    <t xml:space="preserve">Подпрограмма 2 «Развитие животноводства, переработки и реализации продукции животноводства» </t>
  </si>
  <si>
    <t>2.1. Развитие животноводства (1-7)</t>
  </si>
  <si>
    <t>2.1.1.Субсиди на поддержку животноводства, переработки и реализации продукции животноводства</t>
  </si>
  <si>
    <t>За период январь-декабрь 2016 года субсидия в размере 8 109,0 тыс. руб. выплачена Главе КФХ Шиманской Л.И.</t>
  </si>
  <si>
    <t>2.1.2.Финансовая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на городском рынке)</t>
  </si>
  <si>
    <t>За период январь-декабрь 2016 года субсидия в размере 391,7 тыс. руб. выплачена Главе КФХ Шиманской Л.И.</t>
  </si>
  <si>
    <t xml:space="preserve">Подпрограмма 3 «Поддержка малых форм хозяйствования» </t>
  </si>
  <si>
    <t>3.1. Субсидия на развитие материально-технической базы малых форм хозяйствования</t>
  </si>
  <si>
    <t xml:space="preserve">Подпрограмма 4 «Обеспечение стабильной благополучной эпизоотической обстановки в городе Когалыме и защита населения от болезней общих для человека и животных»         </t>
  </si>
  <si>
    <t>4.1. Обеспечение осуществления отлова, транспортировки, учета, содержания, умерщвления, утилизации безнадзорных и бродячих животных (9)</t>
  </si>
  <si>
    <t>За период с января по ноябрь отловлено 1102 безнадзорное бродячее животное.</t>
  </si>
  <si>
    <t>Основное  мероприятие: «Обеспечение продовольственной безопасности»</t>
  </si>
  <si>
    <t>5.1. Проведение Всероссийской сельскохозяйственной переписи в 2016 году</t>
  </si>
  <si>
    <t>В соответствии с договорами, оплачены услуги связи и транспорта в размере 52,82 тыс. руб.</t>
  </si>
  <si>
    <t>ИТОГО по программе, в том числе</t>
  </si>
  <si>
    <t>1. «Развитие агропромышленного комплекса и рынков сельскохозяйственной продукции, сырья и продовольствия в городе Когалыме»</t>
  </si>
  <si>
    <t>1.1 Воспитание толерантности через систему образования (1,2)</t>
  </si>
  <si>
    <t>1.1.1. Участие детей в конкурсах по вопросам толерантности и укреплению межнациональных отношений.</t>
  </si>
  <si>
    <t>Заключен договор №5Т от 03.02.16 на сумму 65,25 тыс.руб. п/п от 29.02.16 №86 на сумму 2,25 тыс.руб., п/п от 29.02.16 №81 на сумму 63,00 тыс.руб. Участие в 44 Международном фестивале-конкурсе "Адмиралтейская звезда" г.Тюмень</t>
  </si>
  <si>
    <t>1.2. Укрепление толерантности и профилактика экстремизма в молодежной среде (1)</t>
  </si>
  <si>
    <t xml:space="preserve">1.2.1. Встречи с молодёжью города «Живое слово»:
- встречи с представителями традиционных религиозных конфессий (православие, ислам);
- встречи с людьми интересных судеб - неравнодушными, сильными духом, основой жизненного успеха которых, являются высокие нравственные ценности;
- просмотр и обсуждение тематических документальных видеофильмов;
- тематические диспуты, круглые столы, беседы, мастер-классы, и др.;
- изготовление тематической печатной продукции и социальной рекламы 
</t>
  </si>
  <si>
    <t>Заключен договор №12 от 28.03.16 на сумму 62,94 тыс.руб. Оплата п/п №0176 от 30.03.16 на сумму 54,75 тыс.руб., п/п №0177 от 30.03.16 на сумму 8,18 тыс.руб. Страховые взносы на ОМС зач. В ФФОМС п/п №0178 от 30.03.16 на сумму 3,21 тыс.руб., п/п №0179 от 30.03.16 на сумму 13,84 тыс.руб. Проведены 4 встречи с лётчиком-космонартом СССР, дважды Героем Советского Союза А.П. Александровым.
За октябрь неосвоение сложилось в связи с перенесением  встреч с молодежью на декабрь. В декабре заключен договор с кондидатом для проведения встреч. 
Закоючен договор на создание видеоролика от 01.07.2016 №16К0019 на сумму 40,00 тыс.руб. (оплата п/п №0973 от 28.11.16).</t>
  </si>
  <si>
    <t>1.3. Содействие национально-культурному взаимодействию в городе Когалыме (3,4,5)</t>
  </si>
  <si>
    <t>1.3.1. Участие в Кирилло - Мефодиевских чтениях.</t>
  </si>
  <si>
    <t>Принято участие в Кирилл-Мефодиевских чтениях. Оплата п/п №349 от 12.05.16 на сумму 14,70 тыс.руб., п/п №350 от 12.05.16 на сумму 5,30 тыс.руб.(Расходы участников связанные с участием в конкурсе, проживание, питание, суточные, поездка).</t>
  </si>
  <si>
    <t xml:space="preserve">1.4. Проведение международного дня толерантности (3,4,5) </t>
  </si>
  <si>
    <t>1.4.1. Проведение мероприятий, приуроченных к Международному дню толерантности (концерты, фестивали, конкурсы рисунков, конкурсы плакатов, спортивные мероприятия и др.)</t>
  </si>
  <si>
    <t>Заключен договор от 12.10.16 №21 на поставку товара на сумму 30,00 тыс.руб. Оплата п/п № 735 от 01.12.16 на сумму 30,00 тыс.руб.) Для проведения концертной программы "В танце дружбы" приобретены туфли и балетки.</t>
  </si>
  <si>
    <t>1.4.2. Приобретение литературы, наглядных пособий для организации выставок, приуроченных к Дню толерантности</t>
  </si>
  <si>
    <t>Заключены следующие договора: Договор от 05.12.16 №028 на сумму 24,00 тыс.руб. (Оплата от 12.12.16 №1032 на сумму 24,00 тыс.руб.) приобритен стенд для размещения информации по формированию толерантности. Договор от 07.12.16 №122 на сумму 1,44 тыс.руб. (Оплата п/п №1030 от 12.12.16 на сумму 1,44 тыс.руб.) приобритен баннер для оформления выставок приуроченных ко дню толератности. Договор от 05.12.16г. №В0000004934 на сумму 3,32 тыс.руб. (Оплата п/п от 12.12.16 №1031 на сумму 3,32 тыс.руб.) приобретены видеопособия. Договор от 07.12.16 №66 на сумму 11,24 тыс.руб. (Оплата п/п от 14.12.16 №1034 на сумму 11,24 тыс.руб.) приобретена литература по теме "Толерантность" для МАОУ "Средняя школа №5".</t>
  </si>
  <si>
    <t>1.1."Мероприятия по развитию физической культуры и спорта"</t>
  </si>
  <si>
    <t>1.1.1."Организация и проведение спортивно-массовых мероприятий"</t>
  </si>
  <si>
    <t>Перерасход денежных средств связан с незапланированными мероприятиями, оплата по договорам ГПХ за ноябрь месяц произведена в декабре 2016 года. На текущую дату сложилась экономия в связи с отменой соревнований по причине погодных условий, согласно проведению процедуры котировок по приобретению наградной атрибутики, по договорам ГПХ т.к. количество заявленных участников соревнований было меньше, чем было запланировано.</t>
  </si>
  <si>
    <t>1.1.2."Содержание муниципального автономного учреждения "Дворец спорта"</t>
  </si>
  <si>
    <t>Перерасход денежных средств связан с оплатой за ноябрь месяц в декабре 2016 года, выплата по итогам года. Остаток денежных средств будет использован в январе 2017 года: по тепловой энергии согласно результатам показаний приборов учета; по электрической энергии согласно показаний приборов учета; по водоснабжению и воотведению согласно показаний приборов учета. Экономия средств сложилась в результате проведения котировочной процедуры по договору механиз.уборки территории от снега, по вывозу ТБО, по ремонту противопожарных лестниц, охраны здания.</t>
  </si>
  <si>
    <t>бюджет Тюменской области</t>
  </si>
  <si>
    <t xml:space="preserve"> </t>
  </si>
  <si>
    <t>1.1.3."Проведение мероприятий по внедрению ВФСК "ГТО" в городе Когалыме"</t>
  </si>
  <si>
    <t>Экономия сложилась в результате проведения процедуры котировок, страхования за счет родительских средств и проезд за счет МБУ "КСАТ". Остаток денежных средств будет направлен на приобретение спотр.оборудования</t>
  </si>
  <si>
    <t>1.1.4. "Организация работы по присвоению спртивных разрядов, квалификационных категорий"</t>
  </si>
  <si>
    <t xml:space="preserve">По договору цена товара оказалась меньше запланированной. </t>
  </si>
  <si>
    <t>1.2."Ремонт МАУ  "Дворец спорта"</t>
  </si>
  <si>
    <t>На реализацию пункта 1.2. запланировано 3 740 200 рублей. Данные денежные средства израсходованы в полном объеме: в июне месяце 2016 года была  израсходована сумма в размере 1 697 569,50 рублей на поставку энергосберегающих светильников, в июле месяце текущего года освоена сумма денежных средств в размере 2 034 100 рублей на выполнение работ (смена обделок из листовой стали, установлены металлические каркасы здания из оцинкованных профилей, ремонт парапета кровли, а также ремонт и восстановление герметизации горизонтальных и вертикальных стыков стеновых панелей, произведена смена водосточных воронок, произведены штукатурные и санитарно-технические работы) по ремонту кровли на объекте по адресу улица Дружбы Народов, д.3. На остаточную сумму в размере 8 530,50 рублей в августе месяце были приобретены энергосберегающие светильники.</t>
  </si>
  <si>
    <t>Подпрограмма 2. "Развитие спорта высших достижений и системы подготовки спортивного резерва"</t>
  </si>
  <si>
    <t>Денежные средства были израсходованы не в полном объеме в связи с отменой выездов на соревнования по причине трагедии на трассе г. Тюмень-г. Ханты-Мансийск по 18 декабря 2016 г., в связи с погодными условиями до 31 декабря 2016 года. На текущую дату сложилась экономия  в связи с неполным составом команд ( по причине болезни участника соревнований), а также с меньшими затратами на проживание, чем было запланировано</t>
  </si>
  <si>
    <t>Подпрограмма 3 "Управление отраслью "физическая культура и спорт"</t>
  </si>
  <si>
    <t>3.1."Содержание секторов Управления культуры, спорта и молодёжной политики Администрации города Когалыма"</t>
  </si>
  <si>
    <t>Фактически отработанное время составило меньше запланированного, в результате чего сложилась экономия</t>
  </si>
  <si>
    <t>3. "Развитие физической культуры и спорта в городе Когалыме "</t>
  </si>
  <si>
    <t>1.1  Управление и распоряжение муниципальным имуществом города Когалыма (показатели 1-4 )</t>
  </si>
  <si>
    <t>1.1.1.Техническая инвентаризация и паспортизация объектов муниципальной собственности города Когалыма</t>
  </si>
  <si>
    <t>В связи с фактической потребностью в проведении технической  инвентаризации объектов, находящихся в муниципальной собственности города Когалыма</t>
  </si>
  <si>
    <t>1.1.2. Оценка стоимости объектов муниципальной собственности города Когалыма, в том числе земельных участков</t>
  </si>
  <si>
    <t>В связи с фактической потребностью в проведении оценки муниципального имущества города Когалыма, в том числе земельным участкам</t>
  </si>
  <si>
    <t>1.1.3. Мероприятия по землеустройству и землепользованию</t>
  </si>
  <si>
    <t>В связи с фактической потребностью в проведении кадастровых работ</t>
  </si>
  <si>
    <t>1.1.4. Поддержание объектов муниципальной собственности города Когалыма, не переданных во временное пользование и не подлежащих реализации, а также объектов, находящихся во временном безвозмездном пользовании организаций, в надлежащем состоянии</t>
  </si>
  <si>
    <t>1.1.5. Оплата агентских услуг по приёму платежей за наём жилых помещений муниципального жилищного фонда города Когалыма</t>
  </si>
  <si>
    <t>Оплата произведена за фактически оказанные услуги по приему платежей за наём жилых помещений, находящиеся в муниципальной собственности, согласно выставленным счетам.</t>
  </si>
  <si>
    <t>1.1.6. Компенсация выпадающих доходов организациям, в связи с оказанием услуг по содержанию муниципального жилищного фонда в городе Когалыме</t>
  </si>
  <si>
    <t>1.1.7.  Обязательное страхование гражданской ответственности владельца транспортных средств (ОСАГО)</t>
  </si>
  <si>
    <t>1.1.8. Уплата налогов и сборов, предусмотренных действующим законодательством Российской Федерации</t>
  </si>
  <si>
    <t>1.1.9. Бюджетные инвестиции на приобретение объектов недвижимого имущества в муниципальную собственность для размещения библиотеки - филиала №2</t>
  </si>
  <si>
    <t>1.1.10. Судебная экспертиза строительно-монтажных работ по объекту муниципальной собственности "Гараж специализированной техники для ликвидации черезвычайных ситуаций на территории города Когалыма"</t>
  </si>
  <si>
    <t>Средства перечислены на депозитный счет Арбитражного суда ХМАО-Югры согласно определению об отложении судебного заседания от 24.02.2016 по делу №А75-9061/2015 для проведения судебной  экспертизы строительно-монтажных работ по объекту. Экспертиза выполнена, большая часть иска МУ "УКС г. Когалыма" удовлетворена. Решение в силу не вступило, в связи подачей исцом (подрядной организацией) апелляционной жалобы. Постановлением Восьмого арбитражного апелляционного суда г.Омска от 27.12.2016 апелляционная жалоба оставлена без удовлетворения, в течение 2 месяцев есть право на подачу кассационной жалобы.</t>
  </si>
  <si>
    <t>1.1.11. Предоставление безвозмездных субсидий садоводческим, огородническим и дачным некоммерческим объединениям граждан в целях возмещения части затрат на благоустройство территории и развитие инженерной инфраструктуры</t>
  </si>
  <si>
    <t>Предоставление субсидий садоводческим, огородническим и дачным некоммерческим объединениям граждан носит заявительный характер. В связи с отсутствием обращений со стороны некоммерческих объединений граждан субсидия в 2016 году не предоставлялась</t>
  </si>
  <si>
    <t>2.1. Реконструкция и ремонт, в том числе капитальный, объектов муниципальной собственности города Когалыма
(показатели 5-6 муниципальной программы)</t>
  </si>
  <si>
    <t>2.1.1. Текущий ремонт части помещений, занимаемых архивным отделом Администрации города Когалыма, расположенным по адресу: улица Мира, 22, часть №1 административного здания</t>
  </si>
  <si>
    <t>Заключено 4 муниципальных контракта: 
1.  м/к №0187300013716000033 от 06.04.2016 на сумму 820,56 тыс. руб., срок окончания выполнения работ 08.08.2016. 
Так как подрядная организация нарушила сроки выполнения работ и в течение длительного времени не завершала работы по контракту 02.11.2016 контракт расторгнут. Фактический объем выполненных работ составил 779,72 тыс. руб.
2.  м/к №0187300013716000068 от 01.06.2016 на сумму 165,63 тыс. руб., срок окончания работ 08.08.2016. Работы выполнены и оплачены в полном объеме.
3. м/к 07/16 от 29.06.2016 на сумму 42,52 тыс. руб. срок окночания работ 15.07.2016. Работы выполнены и оплачены в полном объеме.
4. м/к 05/11-16 от 30.11.2016 на сумму 40,84 тыс. руб. срок окночания работ 16.12.2016. Работы выполнены и оплачены в полном объеме.</t>
  </si>
  <si>
    <t>2.1.2. Ремонт, в том числе капитальный жилых и нежилых помещений (для перевода в жилищный фонд), находящихся в муниципальной собственности</t>
  </si>
  <si>
    <t>1) Ремонт квартиры по ул. Мира, 32-25. 
Работы выполнены и оплачены в полном объеме (475,39 тыс. руб.).
2) Ремонт квартиры по ул. Ленинградская, 59-2.
Работы выполнены и оплачены в полном объеме (227,91 тыс. руб. ).
3) Ремонт комнат №11, 30 по ул. Привокзальная, д.1 
Работы выполнены и оплачены в полном объеме (149,12 тыс. руб.).
4) Ремонт комнаты по ул. Ленинградская, д.1, кв.46 ком. 2. 
Работы выполнены и оплачены в полном объеме (100,44 тыс. руб.). 
5) Перевод нежилых помещений в жилой фонд по ул. Д.Народов д.8 кв.1, ул. Д.Народов д.8 кв.3.
Работы выполнены и оплачены в полном объеме (1 057,45 тыс. руб.).
6) Перевод нежилых помещений в жилой фонд по ул. Молодежная д.34 кв.2 
Работы выполнены и оплачены в полном объеме (388,80 тыс. руб.).
7) Ремонт комнаты №2 по ул. Бакинская д. 47 кв. 28.
Работы выполнены и оплачены в полном объеме (79,37 тыс. руб.).
8) Ремонт квартипры по ул. Прибалтийская, д.3А, кв.11 
Работы выполнены и оплачены в полном объеме (196,24 тыс. руб.).
9) Ремонт квартиры по ул. Строителей, д.7, кв. 15 
Работы выполнены и оплачены в полном объеме (99,98 тыс. руб.).</t>
  </si>
  <si>
    <t>2.1.3. Ремонт помещений части №1 здания по ул.Мира, д.22, дополнительно выделяемых для размещения театра "Мираж"</t>
  </si>
  <si>
    <t>По результатам электронного аукциона заключен муниципальный контракт №0187300013716000034 от 18.04.2016 на сумму 1 000,00 тыс. руб., срок окончания выполнения работ 30.06.2016.
Работы выполнены и оплачены в полном объеме.</t>
  </si>
  <si>
    <t>2.1.4. Отделка фасадов комплекса зданий, находящихся в муниципальной собственности, расположенных по адресу: Югорская д.3</t>
  </si>
  <si>
    <t>Закключен контракт №07/06 от 24.06.2016, фунуции заказчика МУ "УКС г. Когалыма" переданы 05.07.2016, цена контракта 5 000,00 тыс. руб., срок окончания выполнения работ 31.08.2016. Уплачен аванс в размере 30% от цены контракта.
Работы выполнены и оплачены в полном объеме.</t>
  </si>
  <si>
    <t>3.1.  Организационно-техническое и финансовое обеспечение органов местного самоуправления Администрации города Когалыма</t>
  </si>
  <si>
    <t>3.1.1.  Расходы на обеспечение функций комитета по управлению муниципальным имуществом Администрации города Когалыма</t>
  </si>
  <si>
    <t>Заработная плата, начисление на выплаты по заработной плате, в связи с наличием листов временной нетрудоспособности, специалистов имеющих небольшой стаж</t>
  </si>
  <si>
    <t>3.1.2. Расходы на обеспечение автотранспортом органов местного самоуправления Администрации города Когалыма</t>
  </si>
  <si>
    <t>Отклонение от плана составляет 1 177,44 тыс.руб. в том числе:
1. 19,06 тыс. руб. Неисполнение сложилось за счет планируемых сверхурочных работ (работа в выходные и праздничные дни планировалась в большем объеме), а так же за счет наличия больничных листов.                                                                                                                                                                              
2. 14,84 тыс.руб. - Оплата командировочных расходов (суточные расходы) произведена по фактическим поездкам и предоставленным отчетным документам;
3. 200,67 тыс.руб. Оплата произведена за фактические объемы коммунальных услуг на основании показаний приборов учета.
4. 69,57тыс.руб. Экономия образовалась по результам проведения конкурсной процедуры по проведению технического обслуживания и ремонта автотранспорта. 
5. 83,25 тыс.руб. Экономия по статье расходов страхование автотранспортных средств возникла за счет долгосрочного ремонта (УАЗ-390944,CHEVRULET,KLAL(Epica),ГАЗ-3110, По статье расходов мед. услуги  сложилась экономия в связи с тем, что по контракту на оказание услуг по проведению периодического медицинского профилактического осмотра сотрудников прошло мед. осмотр меньшее количество сотрудников, чем планировалось, в связи с вакантными рабочими местами.                                         
6. 790,05 тыс.руб. Экономия по статье расходов приобретение топлива, оплата произведена по фактическому потреблению (техника находилась на ремонте, наличие вакантных ставок) , по статье расходов приобретение запасных частей и смазочных материалов, приобретение  средств индивидуальной защиты и приобретение шин: произведены закупочные процедуры,в результате которых сложилась экономия.</t>
  </si>
  <si>
    <t>3.1.3. Организационно-техническое обеспечение органов местного самоуправления Администрации города Когалыма</t>
  </si>
  <si>
    <t xml:space="preserve">Подпрограмма I "Обеспечение выполнения функций Комитета финансов Администрации города Когалыма" </t>
  </si>
  <si>
    <t>1.1. "Обеспечение деятельности Комитета финансов Администрации города Когалым" (3)</t>
  </si>
  <si>
    <t>Экономия по заработной плате и начислениям на оплату труда обусловлена наличием листов нетрудоспособности и наличием вакансий.</t>
  </si>
  <si>
    <t>Основное мероприятия:</t>
  </si>
  <si>
    <t>1.2."Обеспечение технической, программной и консультационной поддержкой бюджетного процесса в городе Когалыме" (6)</t>
  </si>
  <si>
    <t>Экономия по результатам  проведения электронного аукциона на поставку компьютерной и оргтехники.</t>
  </si>
  <si>
    <t>5. "Управление муниципальными финансами в городе Когалыме "</t>
  </si>
  <si>
    <t xml:space="preserve">Подпрограмма 1. "Содействие трудоустройству граждан" </t>
  </si>
  <si>
    <t>1.1 "Содействие улучшению положения на рынке труда не занятых трудовой деятельностью и безработных граждан"  (1,2,3,4,5)</t>
  </si>
  <si>
    <t xml:space="preserve">федеральный бюджет </t>
  </si>
  <si>
    <t>1.1.1.  "Организация временного трудоустройства несовершеннолетних граждан в возрасте от 14 до 18 лет в свободное от учёбы время"</t>
  </si>
  <si>
    <t>Принято 601 заявление от несовершеннолетних граждан и их законных представителей для трудоустройства в летние трудовые бригады (подсобные рабочие). Заключено 601 срочных трудовых договора с несовершеннолетними гражданами (подсобные рабочие). Средства в размере 6 576,46 тыс.рублей выплачены на заработную плату и  налоги для несовершеннолетних граждан.  Не освоение средств в сумме 46,56 тыс.рублей возникло по факту отработанного времени несовершеннолетними гражданами,  средства будут возвращены в бюджет города Когалыма.</t>
  </si>
  <si>
    <t>1.1.2. "Организация временного трудоустройства несовершеннолетних граждан в возрасте от 14 до 18 лет в течение учебного года"</t>
  </si>
  <si>
    <t xml:space="preserve">  В МБУ "МКЦ"Феникс"поступило 10 заявок от учреждений и организаций  города Когалыма о необходимом количестве работников для участия в данном мероприятии. Заключено 10 договоров о совместной деятельности. Заключено 70 срочных трудовых договоров с несовершеннолетними гражданами (операторы ЭВМ). Средства в размере 769,27 тыс.рублей выплачены на заработную плату и налоги для несовершеннолетних граждан. Не освоение средств в сумме 0,40 тыс.рублей возникло по факту отработанного времени несовершеннолетними гражданами (средства в сумме 0,02 тыс.рублей будут возвращены в бюджет автономного округа, средства в сумме 0,38 тыс.рублей будут возвращены в бюджет города Когалыма).</t>
  </si>
  <si>
    <t>1.1.3. "Организация временного трудоустройства несовершеннолетних безработных граждан в возрасте от 16 до 18 лет "</t>
  </si>
  <si>
    <t>В МБУ "МКЦ"Феникс" поступило 6 заявок от учреждений и организаций  города Когалыма о необходимом количестве работников для участия в данном мероприятии. Заключено 6 договоров о совместной деятельности. Заключено 6 договоров о совместной деятельности. Заключено 21 срочных трудовых договора с несовершеннолетними безработными гражданами (операторы ЭВМ). Средства в размере 812,67 тыс.рублей выплачены на заработную плату и налоги для несовершеннолетних безработных граждан. Не освоение средств сумме 14,23 тыс.рублей возникло по факту отработанного времени несовершеннолетними безработными гражданами,  средства будут возвращены в бюджет города Когалыма.</t>
  </si>
  <si>
    <t>1.1.4. "Обеспечение мероприятий по соблюдению охраны труда несовершеннолетних граждан согласно трудовому законодательству Российской Федерации"</t>
  </si>
  <si>
    <t xml:space="preserve">Не освоение денежных средств в сумме 4,28 тыс. рублей  возникло по  факту предоставленных документов от несовершеннолетних граждан  за пройденный мед.осмотр, средства будут возвращены в бюджет города Когалыма.  </t>
  </si>
  <si>
    <t>1.1.5. "Привлечение внештатных сотрудников"</t>
  </si>
  <si>
    <t>Принято 63 заявления для трудоустройства внештатных сотрудников в летнее время. Трудоустроено 63 человека. Средства в размере 1393,30 тыс.рублей выплачены на заработную плату и налоги дл внештатных работников.</t>
  </si>
  <si>
    <t>1.1.6. "Приобретение канцелярских товаров"</t>
  </si>
  <si>
    <t>По итогам проведенного электронного аукциона приобретены кантовары на сумму 72,16 тыс.рублей.</t>
  </si>
  <si>
    <t>1.1.7. "Оказание консультационных услуг по вопросам о занятости несовершеннолетних граждан"</t>
  </si>
  <si>
    <t>По факту обращения несовершеннолетних граждан в МБУ "МКЦ"Феникс"оказано 729 консультаций.</t>
  </si>
  <si>
    <t>1.1.8. "Организация проведения оплачиваемых общественных работ для не занятых трудовой деятельностью и безработных граждан"</t>
  </si>
  <si>
    <t>По результатам проведенного конкурсного отбора МКУ "УЖКХ г.Когалыма"- опредены 7 учреждений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2016 году. В январе 2016 года заключено 7 договоров "О совместной деятельности по организации временного трудоустройства граждан"с учреждениями (получателями субсидий) и КУ ХМАО-Югры "Когалымский центр занятости населения". С начала года в рамках мероприятий данной программы трудоустроено 327 человек (кухонный рабочий- 50 чел.; рабочий по благоустройству населенных пунктов - 166 чел.; машинистка - 79 чел.; социальный работник - 32 чел.) . Средства в размере 7 997,80 тыс.рублей выплачены на заработную плату и налоги для безработных граждан. Не освоение денежных средств  в сумме 526,50 тыс.руб. связано с увольнением граждан до окончания периода действия трудовых договоров,  нахождением работников КГ МУП "Сияние Севера" весной т.г. в досрочных отпусках без сохранения заработной платы (по причине карантина в общеобразовательных учреждениях), а также по причине несогласия граждан, состоящих на учёте в городском центре занятости населения и ищущих работу, трудоустраиваться на временные рабочие места по причине наличия квалификации, стажа и опыта работы по специальности. Средства будут возвращены в бюджет города Когалыма.</t>
  </si>
  <si>
    <t>1.1.10. "Содействие трудоустройству незанятых одиноких родителей, родителей, воспитывающих детей-инвалидов, многодетных родителей"</t>
  </si>
  <si>
    <t xml:space="preserve">Подпрограмма 2. "Улучшение условий и охраны труда в городе Когалыме" </t>
  </si>
  <si>
    <t>2.1 "Совершенствование нормативно-правовой базы в городе Когалыме в области охраны труда" (6)</t>
  </si>
  <si>
    <t>2.1.1. "Исполнение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t>
  </si>
  <si>
    <t>2.2 "Информационное обеспечение и пропаганда охраны труда" (7)</t>
  </si>
  <si>
    <t>2.2.1. "Проведение семинаров по вопросам охраны труда"</t>
  </si>
  <si>
    <t xml:space="preserve">Проведено 2 семинара на которых обсуждались вопросы порядка заполненияя и сдачи отчетов по ОТ и о порядке предоставления документации возмещения в ФСС. </t>
  </si>
  <si>
    <t>2.2.2. "Организация проведения заседаний Межведомственной комиссии по охране труда в городе Когалыме"</t>
  </si>
  <si>
    <t>Заседание Межведомственной комиссии проведено в ноябре 2016 года на котором было заслушено 3 предприятия города Когалыма по 5 несчастным случаям. Даны рекомендации во устранении нарушений.</t>
  </si>
  <si>
    <t>2.2.3. "Проведение анализа состояния условий и охраны труда, причин производственного травматизма и профессиональной заболеваемости в организациях города Когалыма. Реализация предупредительных и профилактических мер по снижению уровня производственного травматизма и профессиональной заболеваемости"</t>
  </si>
  <si>
    <t xml:space="preserve">Проводилились консультации, сбор и обработка отчетов по ОТ направляемых работодателями. Принято и обработано 128 отчетов по ОТ от работодателей г.Когалыма. </t>
  </si>
  <si>
    <t>2.2.4. "Организация и проведение в городе Когалыме смотра-конкурса на лучшую организацию работы в области охраны труда и регулирования социально-трудовых отношений среди организаций, расположенных в городе Когалыме"</t>
  </si>
  <si>
    <t xml:space="preserve">С апреля по июнь 2016 года осуществлялся прием заявок от участников конкурса. Заявлено к участию 7 предприятий города Когалыма.  Заседанием комиссии подведены итоги  смотра-конкурса и выявлены победители в 2 номинациях. Награждение победителей прошло в ноябре месяце на межведомственной комиссии по охране труда. Расходы на проведение смотра-конкурса (согласно разъяснений ДТиЗН ХМАО-Югры) произведены из средств субвенций по мероприятию 2.1.1. Программы. </t>
  </si>
  <si>
    <t>2.2.5. "Организация и проведение в городе Когалыме смотра-конкурса «Лучший специалист по охране труда» среди специалистов по охране труда организаций города Когалыма"</t>
  </si>
  <si>
    <t>Мероприятие проводится один раз в два года (конкурс проводился в 2015г.).</t>
  </si>
  <si>
    <r>
      <t xml:space="preserve">1.1.9. </t>
    </r>
    <r>
      <rPr>
        <b/>
        <sz val="12"/>
        <rFont val="Times New Roman"/>
        <family val="1"/>
        <charset val="204"/>
      </rPr>
      <t>"</t>
    </r>
    <r>
      <rPr>
        <sz val="12"/>
        <rFont val="Times New Roman"/>
        <family val="1"/>
        <charset val="204"/>
      </rPr>
      <t xml:space="preserve">Содействие трудоустройству незанятых инвалидов на оборудованные (оснащенные) для них рабочие места" </t>
    </r>
  </si>
  <si>
    <t>6. "Содействие занятости населения города Когалыма"</t>
  </si>
  <si>
    <t>Подпрограмма 1. Дети города Когалыма</t>
  </si>
  <si>
    <t>1.1.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(показатель 3)</t>
  </si>
  <si>
    <t xml:space="preserve">Отклонение плана от факта 38,5 тыс.руб. Выплата в размере 38,5 тыс.руб. будут осуществлена в 2017 году, так как не было финансирования.                                                                                                                                    
</t>
  </si>
  <si>
    <t>1.2.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 (показатель 4)</t>
  </si>
  <si>
    <t>Отклонение факта от плана составляет 400,52 :
1. Неисполнение по прочим выплатам персоналу (гарантии) сложилось в связи с тем, что не все муниципальные служащие Администрации города Когалыма  воспользовались правом на оплату льготного, лечебного проезда и частичную компенсацию стоимости оздоровительных и санаторно-курортных путевок.                                                                                                                                                                               
2.  Отклонение по начислениям на оплату труда, в результате оплаты листов нетрудоспособности.    
3. Неисполнение по услугам связи сложилась, согласно фактически оказанным услугам (меньшим количеством соединений, чем запланировано).           
4. Экономия средств по транспортным услугам сложилась согласно фактически оказанным услугам.                                      
5. Экономия в результате проведения электронного аукциона по страхованию муниципальных служащих.</t>
  </si>
  <si>
    <t>1.3. Организация отдыха и оздоровления детей (показатель 1,2)</t>
  </si>
  <si>
    <t>привлечённые средства</t>
  </si>
  <si>
    <t>1.3.1. Организация деятельности лагерей с дневным пребыванием детей, лагерях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t>
  </si>
  <si>
    <t xml:space="preserve">1.3.2. Предоставление детям-сиротам и детям, оставшихся без попечения родителей путёвок, курсовок, а также оплаты проезда к месту лечения (оздоровления) и обратно. </t>
  </si>
  <si>
    <t xml:space="preserve">Оплата произведена в полном объеме. Всего приобретено 25 путевок. </t>
  </si>
  <si>
    <t>1.3.3. Организации культурно-досуговой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</si>
  <si>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1.4.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комиссий по делам несовершеннолетних и защите их прав (показатель 5)</t>
  </si>
  <si>
    <t>Отклонение плана от факта: 10,98- неисполнение по заработной плате в связи с тем, что премия по итогам работы за 2015 год была расчитана в полном объёме, а фактические выплаты составили меньше, т.к. у муниципальных служащих были листы нетрудоспособности.  41,04 - возмещение расходов на выплату страхового обеспечения по обязательному социальному страхованию на случай временной нетрудоспособности и в связи с материнством. 109,48 - неисполнение по прочим выплатам персоналу (гарантии) сложилось согласно фактически предоставленным авансовым отчетам. 65,10 - неисполнение по командировочным расходам сложилось в связи с использованием видеоконференцсвязи при проведениии совещаний, конференций и других мероприятий, которая не требует личного присутствия в других городах. 0,7 - неисполнение по услугам связи сложилась, согласно фактически оказанным услугам (меньшим количеством соединений, чем запланировано). 3,35 - экономия средств по транспортным услугам сложилась согласно фактически оказанным услугам. 3,5 - Экономия по текущему ремонту, техническому обслуживанию, технической поддержки вычислительной техники (в т.ч. заправка картриджей) и систем передач сложилась согласно фактически оказанным услугам. 58,15 - экономия проведения ЭА на оказание услуг по страхованию муниципальных служащих.</t>
  </si>
  <si>
    <t>Подпрограмма 2. Преодоление социальной исключенности</t>
  </si>
  <si>
    <t xml:space="preserve">2.1.1. Обеспечение жилыми помещениями детей-сирот и детей, оставшихся без попечения родителей, лиц из их числа </t>
  </si>
  <si>
    <t>2.1.2.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</si>
  <si>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r>
      <rPr>
        <b/>
        <sz val="12"/>
        <rFont val="Times New Roman"/>
        <family val="1"/>
        <charset val="204"/>
      </rPr>
      <t>МБУ МКЦ"Феникс"</t>
    </r>
    <r>
      <rPr>
        <sz val="12"/>
        <rFont val="Times New Roman"/>
        <family val="1"/>
        <charset val="204"/>
      </rPr>
      <t xml:space="preserve">: в июне- сумма 63,39 т.р. - оплата питания детей в лагере дневного прибывания МБ; 3,32 т.р. - оплата страхования жизни несовершеннолетних граждан; 101,85 т.р. - оплата договоров ГПХ.   В июле: 3,65 т.р. - оплата питания детей в лагере дневного прибывания по предоставленным счетам (МБ); 67,1 т.р - оплата питания детей в лагере дневного прибывания по предоставленным счетам (ОБ); 3,97 т.р.- оплата приобретения канц.товаров по предоставленным счетам; 2,48 т.р. - оплата приобретения хоз. товаров по предоставленным счетам ; 1,8 т.р. -оплата приобретения питьевой воды по предоставленным счетам;  0,7 т.р. - экономия  по дог.страхования жизни несовершеннолетних граждан образовалась за счет того, что была запланирована сумма больше фактически оплаченной.
</t>
    </r>
    <r>
      <rPr>
        <b/>
        <sz val="12"/>
        <rFont val="Times New Roman"/>
        <family val="1"/>
        <charset val="204"/>
      </rPr>
      <t>МАУ "Дворец спорта"</t>
    </r>
    <r>
      <rPr>
        <sz val="12"/>
        <rFont val="Times New Roman"/>
        <family val="1"/>
        <charset val="204"/>
      </rPr>
      <t xml:space="preserve"> : Заключен договор с ООО «Западно-Сибирский Экспресс» № 3-А/16 от 23.05.2016г. на приобретение путевок для тренинировочных сборов  для детей , занимающихся  в по направлению - Крым, г. Евпатория, в количестве 72 шт. Оплата произведена в полном объеме. по состоянию на конец июля 14 человек выехали в Евапаторию.     Всего 90 несовершеннолетних охвачено лагерями дневного пребывания (оплата питания в лагере с дневным пребыванием детей из ОБ составила 191,15 тыс.руб); приобретены путевки в г. Евпаторию Н/Ц "Украина" для проведения в летний период 2016 года тренировочных сборов для детей, занимающихся в МАУ "Дворец спорта". Оплата за путевки в детский оздоровительный центр Курганской области произведена 14 сентября 2016 года. Страхование для организации деятельности лагерей с дневным пребыванием детей на базах муниципальных учреждений за счет собственных средств родителей. Возврат денежных средств будет произведен в бюджет.
</t>
    </r>
    <r>
      <rPr>
        <b/>
        <sz val="12"/>
        <rFont val="Times New Roman"/>
        <family val="1"/>
        <charset val="204"/>
      </rPr>
      <t>Управление образования</t>
    </r>
    <r>
      <rPr>
        <sz val="12"/>
        <rFont val="Times New Roman"/>
        <family val="1"/>
        <charset val="204"/>
      </rPr>
      <t xml:space="preserve">:   Сентябрь: -оплата оконч расчет за 4-ю смену Крым (МБ=65,57 тыс.руб., ОБ=1182,88 тыс.руб.); Анапа ОБ=31,13 тыс.руб.; образовательные организации  (работа пришкольных лагерей) произвели расход по МБ=184,36. Не полное освоение средств по ОБ=213,28тыс.руб., МБ=292,42тыс.руб. Экономия связана с оплатой по факту оказанных услуг и поставки товара, согласно фактическому количеству детодней питания по пришкольным лагерям. Остатки плановых ассигнований по МБ будут использованы для приобретения путёвок для отдыха детей в период зимних каникул.  Октябрь: -заключен муниципальный контракт на приобретение путевок в город Тюмень (38 путевок) лагерь "Серебяный бор" на сумму 499,17 тыс.руб (осенние каникулы), внесена предоплата (ОБ=49,92 тыс.руб).  Был произведен перерасчет (возврат средств 6,4 тыс. руб.) по Школе №8 в части заработной платы, так как не корректно было начисление заработной платы, а так же закрытие плановых ассигнований по ОБ на сумму 848,90 тыс.руб., согласно фактических расходов в пришкольных лагерях.  Не полное освоение средств  за 10 месяцев (профинансировано - кассовый расход) составляет ОБ=121,40тыс.руб., МБ=298,80тыс.руб. В расчете годового плана за (12 месяцев) не полное освоение средств составляет ОБ=515,98тыс.руб. МБ=1011,72 тыс.руб. Экономия связана с оплатой по факту оказанных услуг и поставки товара, согласно фактическому количеству детодней питания по пришкольным лагерям.  В ноябре и декабре месяце:   - произведется окончательный расчет по муниципальному контракту на приобретение путевок (осенние каникулы) на сумму 449,25 тыс.руб. и оплата сопровождающим на сумму 51,16 тыс.руб.                                                                                                                                                                                                                                                                                                                                                                                                                              - заключение муниципального контракта по приобретению путевок (зимние каникулы) в город Тюмень (37 путевок) на сумму 486,03 тыс.руб. Оплата муниципального контракта и сопровождающим произведется в декабре месяце 2016г.                                                                                                                                                                                                                                                                                                                                                                                  В осенние каникулы охват детей по пришкольным лагерям составляет 500 детей (период с 29.10.2016-05.11.2016гг.) с двухразовым питанием сумма составляет 560 тыс.руб.(ОБ и МБ).
</t>
    </r>
  </si>
  <si>
    <r>
      <rPr>
        <b/>
        <sz val="12"/>
        <rFont val="Times New Roman"/>
        <family val="1"/>
        <charset val="204"/>
      </rPr>
      <t>МБУ "МКЦ "Феникс"</t>
    </r>
    <r>
      <rPr>
        <sz val="12"/>
        <rFont val="Times New Roman"/>
        <family val="1"/>
        <charset val="204"/>
      </rPr>
      <t xml:space="preserve"> - апрель:в результате исполнения мероприятий в рамках данного пункта приобретены ростовые куклы, куртки-ветровки, банданы, футболки; произведена оплата договора по нанесению логотипа на футболки . Мероприятиями, проводимыми на летних дворовых площадках (6 площадок), охвачено в июне- 1917 несовершеннолетних и в июле 2 446 детей.  Август: произведена выплата  по дог. ГПХ 6 инструкторам за июль месяц в сумме 129,4 т.р., выплаты 3 аниматорам за август в сумме 74,0 т.р., оплата 6 инструкторам. В мае приобретены аптечки. В июне произведена выплата по дог. ГПХ 3 аниматорам в сумме 66,35 т. р. Июль: произведена выплата по дог.ГПХ 3 аниматорам за июль в сумме 55,51 т.р., выплата 6 интрукторам за июнь в сумме 132,69 т.р. Август: произведена выплата  по дог. ГПХ 6 инструкторам за июль месяц в сумме 129,4 т.р., выплаты 3 аниматорам за август в сумме 74,0 т.р. Произведена оплата в сумме 95,5 т.р. за инветарь для дворовых площадок, приобретена фотобумага на сумму 1,2 т.р.
Октябрь: произведена оплата налога в сумме 14,2 т.р.  Ноябрь: в связи с внесением изменений в план проведения мероприятий командировку  в Ханты-Мансийск на выставку Югра Тур 2016 продлили на 1 день, в связи с этим средства в сумме 5,7 т.р.использованы на оплату проживания и суточных при служебных командировках.</t>
    </r>
    <r>
      <rPr>
        <b/>
        <sz val="12"/>
        <rFont val="Times New Roman"/>
        <family val="1"/>
        <charset val="204"/>
      </rPr>
      <t xml:space="preserve"> 
МАУ "Дворец спорта" </t>
    </r>
    <r>
      <rPr>
        <sz val="12"/>
        <rFont val="Times New Roman"/>
        <family val="1"/>
        <charset val="204"/>
      </rPr>
      <t>приобретены аптечки универсальные , спортивный инвентарь волейбольные мячи. Лагерями дневного пребывания на базе  МАУ "Дворец спорта" охвачено 90 несовершеннолетних.   Оплата по договорам ГПХ произведена в сентябре месяце 2016 года.</t>
    </r>
  </si>
  <si>
    <r>
      <t>2.1. Повышение уровня благосостояния граждан и граждан, нуждающихся в особой заботе государства</t>
    </r>
    <r>
      <rPr>
        <b/>
        <sz val="12"/>
        <color indexed="10"/>
        <rFont val="Times New Roman"/>
        <family val="1"/>
        <charset val="204"/>
      </rPr>
      <t xml:space="preserve"> </t>
    </r>
    <r>
      <rPr>
        <b/>
        <sz val="12"/>
        <rFont val="Times New Roman"/>
        <family val="1"/>
        <charset val="204"/>
      </rPr>
      <t>(показатель 5,6)</t>
    </r>
  </si>
  <si>
    <t>План на 2016 год</t>
  </si>
  <si>
    <t>всего</t>
  </si>
  <si>
    <t>7. " Социальная поддержка жителей города Когалыма"</t>
  </si>
  <si>
    <t>1.1. Мероприятия по повышению доступности для инвалидов и маломобильных групп населения объектов социальной инфраструктуры города (1)</t>
  </si>
  <si>
    <t>1.1.1. Обустройство пешеходных дорожек и тротуаров</t>
  </si>
  <si>
    <t xml:space="preserve">Заключен муниципальный контракт от 28.07.2016 года №0187300013716000098-0070611-01 на выполнение работ по обустройству пешеходных дорожек и тротуаров с ООО "Баракат" на сумму 1 441 169,37 рублей. В августе 2016 года на сложившуюся экономию проведен открытый аукцион в электронной форме на выполнение работ по обустройству пешеходных дорожек и тротуаров. 20.09.2016 заключен муниципальный контракт № 0187300013716000110-0070611-02 на выполнение работ по обустройству пешеходных дорожек и тротуаров с ООО "Баракат" на сумму  444252 (четыреста сорок четыре тысячи двести пятьдесят два) рубля 30 копеек.  По результатам проведенных процедур определения поставщиков (подрядчиков, исполнителей) сложилась экономия в размере 878 (восемьсот семьдесят восемь) рублей 33 копейки. Перераспределение бюджетных ассигнований в связи с поступлением денежных средств из резервного фонда ХМАО-Югры на благоустройство города.  Исполнение бюджета на 31.12.2016 года - 100%.        </t>
  </si>
  <si>
    <t>1.1.2. Обеспечение беспрепятственного доступа к объектам, находящимся в муниципальной собственности</t>
  </si>
  <si>
    <t>1.1.2.1 Крытый ледовый каток (Ледовый дворец "Айсберг") ул. Дружбы народов, д.32</t>
  </si>
  <si>
    <t xml:space="preserve"> Выполнены работы по демонтажу кафельной плитки в мужском и женских туалетах, в центральном фойе. Проведены работы по монтажу кафельной плитки, установлены раковины, унитазы, двери в мужском и женских туалетах, в центральном фойе. На прилегающей территории в полном объеме смонтированы поручни. Изготовлен пандус. Установлены пристроенный поручень из нержавеющей стали, откидной поручень, металлические ограждения площадок, устройство лестничных маршей в опалубке. Установлена входная группа. Экономия за счет процедуры аукциона.  Остаток возвращен в бюджет (ОБ-156,22 тыс. рублей; МБ-1,56 тыс. рублей,).</t>
  </si>
  <si>
    <t>1.1.2.2 Централизованная библиотечная система</t>
  </si>
  <si>
    <t xml:space="preserve"> Заключён договор на оказание услуг с ПАО "Росгосстрах" от 20.02.2016 №58608130-8608040918-200216 обязательного страхования гражданской ответственности владельца опасного объекта за причинение вреда в результате аварии на опасном объекте на сумму 2,00 тыс. руб. Заключён договор с ООО ИТЦ "Диагностика и Экспертиза" от 04.05.2016 №139 на сумму 3,5 тыс. руб. - проведено техническое освидетельствование подъёмной платформы с вертикальным перемещением для инвалидов БК 450. Заключён договор с ООО "Арктос" от 10.05.2016 на сумму 33,9 тыс. руб. - проведено обследование и разработана проектная документация. Исполнение бюджета на 31.12.2016 года - 100%.                </t>
  </si>
  <si>
    <t>1.1.2.3 Административные здания (ул. Дружбы народов, д.7, ул. Дружбы народов, д.9, ул. Мира, д.22 (5 этаж)</t>
  </si>
  <si>
    <t>1.1.3. Обеспечение беспрепятственного доступа к местам общего пользования жилых домов, в которых проживают инвалиды</t>
  </si>
  <si>
    <t>2.1. Мероприятия по обеспечению доступности услуг в приоритетных сферах жизнедеятельности инвалидов и маломобильных групп населения (3,5)</t>
  </si>
  <si>
    <t xml:space="preserve">3.1. Мероприятия по инструктированию или обучению специалистов, работающих с инвалидами, по вопросам связанным с обеспечением доступности для них объектов, услуг и оказания помощи в их использовании или получении (2,4) </t>
  </si>
  <si>
    <t>3.1.1. Консультативно-методическое и информационное сопровождение развития инклюзивных процессов в системе образования</t>
  </si>
  <si>
    <t>ММЦ г.Когалыма- проведение обучающего семинара. Исполнение бюджета на 31.12.2016 года - 100%</t>
  </si>
  <si>
    <r>
      <t>Заключен договор от 02.03.16 №1/16 на сумму 76 616,88 рублей. Были выполнены работы: 1) Административное здание (ул. Дружбы Народов, д.7) на сумму 66 956,48 рублей - тактильная мнемосхема, тактильные таблички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по левой стороне лестничного марша), тактильная пиктограмма для инвалидов (санузел для инвалидов). 2) Здание отдела ЗАГС (ул. Дружбы Народов, д.9) на сумму 9 660,40 рублей - тактильные на</t>
    </r>
    <r>
      <rPr>
        <sz val="12"/>
        <color indexed="8"/>
        <rFont val="Times New Roman"/>
        <family val="1"/>
        <charset val="204"/>
      </rPr>
      <t>клейки на центральную дверь, тактильные таблички азбукой Брайля (название кабинета), тактильные наклейки на ручку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Экономия 83 рубля 12 копеек. Исполнение бюджета на 31.12.2016 года - 99,9%.</t>
    </r>
  </si>
  <si>
    <r>
      <t>Заключен муниципальный контракт от 22.06.2016 года №06/16 на выполн</t>
    </r>
    <r>
      <rPr>
        <sz val="12"/>
        <color indexed="8"/>
        <rFont val="Times New Roman"/>
        <family val="1"/>
        <charset val="204"/>
      </rPr>
      <t>ение работ по обеспечению беспрепятственного доступа к местам общего пользования жилых домов, в которых проживают инвалиды по адресу: ул. Бакинская, д. 13, 4-й подъезд. Стоимость работ по контракту 80,0 тыс. рублей, срок окончания выполнения работ 30.07.2016 года. Работы выполнены и оплачены. Исполнение бюджета на 31.12.2016 года - 100%</t>
    </r>
  </si>
  <si>
    <t>8. "Доступная среда города Когалыма"</t>
  </si>
  <si>
    <t>Подпрограмма I. «Поддержка социально ориентированных некоммерческих организаций города Когалыма»</t>
  </si>
  <si>
    <t xml:space="preserve">1.1. Поддержка социально ориентированных некоммерческих организаций (1) </t>
  </si>
  <si>
    <t xml:space="preserve">Присуждено 11  грантов в форме субсидий от 60 000 до 145 200 рублей 5 (пяти) общественным организациям города Когалыма (В соотв.с постановлением Администрации города Когалыма №1497 от 01.06.2016 «О присуждении Грантов, предоставляемых в форме субсидий по итогам городского конкурса социально значимых проектов») . 1 степени удостоены:
- Общественная организация «Первопроходцы Когалыма» за проект «Издание сборника воспоминаний «В Когалым мы влюблены» (второй этап);
- Общественная организация «Когалымская городская федерация инвалидного спорта» за проект «Активная жизнь» (третий этап);
- Городская общественная организация ветеранов (пенсионеров) войны, труда, Вооруженных сил и правоохранительных органов за проект «Ветеранам - достойное место в обществе».
2 степени: - Городская общественная организация ветеранов (пенсионеров) войны, труда, Вооруженных сил и правоохранительных органов за проект «Памятные даты Великой Победы».
- Общественная организация «Когалымская городская федерация инвалидного спорта» за проект «Активная жизнь» (четвертый этап).
- Городская общественная организация ветеранов (пенсионеров) войны, труда, Вооруженных сил и правоохранительных органов за проект «Льготная подписка – ветерану в подарок».                                               3 степени: - Городская общественная организация «Союз пенсионеров и ветеранов г. Когалыма» за проект «Первые шаги к дружбе».
- Городская общественная организация «Союз пенсионеров и ветеранов г. Когалыма» за проект «Мы и наши дети».
- Городская общественная организация «Союз пенсионеров и ветеранов г. Когалыма» за проект «Здоровье планеты? - в моих руках!».
-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за проект «Сайт «Когалымский центр правовой помощи» (второй этап)
-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за проект «ЮрГран (Юридически ГРАмотный ГРАжданин)» (второй этап).
</t>
  </si>
  <si>
    <t>1.1.1.Организация и проведение конкурса социально-значимых проектов, направленного на развитие гражданских инициатив в городе Когалыме    (ОСОи СВ)</t>
  </si>
  <si>
    <t>0,74  тыс.руб- сложившаяся экономия</t>
  </si>
  <si>
    <t>1.1.2.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(МАУ "ММЦ")</t>
  </si>
  <si>
    <t xml:space="preserve">1.1.3.Обеспечение участия в мероприятиях федерального, окружного, регионального уровней, направленных на развитие добровольческого движения, работников учреждений и лидеров общественных организаций города Когалыма (МАУ «ММЦ»)
</t>
  </si>
  <si>
    <t xml:space="preserve">Финансовые средства в сумме 80,00 тысяч рублей израсходованы на транспортные расходы в связи с участием ежегодных окружных мероприятиях (форуме, ярмарке социальных проектов). </t>
  </si>
  <si>
    <t xml:space="preserve">1.1.4.Содействие общественным объединениям, некоммерческим организациям в проведении мероприятий (МАУ «ММЦ»)
</t>
  </si>
  <si>
    <t>Финансовые средства в сумме 25,00 тыс рублей направлены на оплату договора ГПХ на оказание возмездных услуг по оформлению и музыкальному сопровождению мероприятия (запись фонограмм к творческим номерам в исполнении национальных коллективов в рамках концертной программы, посящённой Дню народного единства)</t>
  </si>
  <si>
    <t>1.2. Организация и проведение городских мероприятий с участием городских общественных организаций  национально-культурных объединений, национальных ансамблей и национальных коллективов (2)</t>
  </si>
  <si>
    <t>Приобретены  сценические костюмы - 3 штуки (День оленевода), канцелярские товары. На территогрии СК "Юбилейнгый" проведено мероприятие, в рамках Дня государственного флага РФ (22.08.2016) ; К мероприятию "Национальное содружество" приобретено 2 народных костюма, ткань  для оформления сцены.</t>
  </si>
  <si>
    <t>1.2.1.Национальный праздник «День оленевода», концертная программа, посвящённая Дню Конституции РФ, концертная программа «Национальное содружество», фестиваль Дружбы народов «В семье единой»  (МАУ «КДК «Метро»)</t>
  </si>
  <si>
    <t xml:space="preserve"> На базе МВЦ организованы Дни национальных культур (период проведения с 20 по 26 ноября 2016) .  Финансовые средства израсходованы на: - расходы по организации питания ( выпечка для дегустации блюд) -15,00 тыс.рублей;
- приобретение предметов нац.культуры (пополнение фондов)- 50,00 тыс.руб.;-55 тыс.руб. – афиши и баннер; -80 тыс. рублей - на организацию концертных номеров (услуги ведущего и фотофиксация ).  В рамках мероприятия организуется выставка «Жить вместе, оставаясь разными», на которой представлены национальная одежда, традиционные головные уборы, предметы быта и декоративно-прикладного искусства народов, проживающих на территории Когалыма. Творческими коллективами национально-культурных обществ посредством театрализации,  вокально - музыкальных композиций в национальном стиле демонстрируются традиции и обычаи народов, проживающих в городе Когалыме. В программе мероприятия прошли дни славянской, хантыйской татаро-башкирской кавказской культуры» .</t>
  </si>
  <si>
    <t>1.2.2.Дни национальных культур (МВЦ)</t>
  </si>
  <si>
    <t>1.2.3. Национальный праздник «День оленевода» («Дворец спорта»)</t>
  </si>
  <si>
    <t>1.2.4.Мероприятия национальной тематики среди школьных коллективов: городская краеведческая игра «Путешествие по Югре», фестиваль детских творческих коллективов «Дружба народов», городская игра «Мой дом – Югра»;  мероприятия, посвящённые Дню России, Дню народного единства (УО (МБОУ СОШ города Когалыма, МАОУ СОШ города Когалыма)</t>
  </si>
  <si>
    <t>Произведены расходы на приобретение: 30,00 т.руб. - МАОУ СОШ №7 (нитки, ткани); 20,00 т.руб. -МАОУ СОШ №5 (приобретение костюмов); 30,00 тыс.руб.-МАОУ СОШ №8 (пошив юбок, сарафанов); 20,00 тыс.руб. - МАОУ СОШ №3 (4,8 т.руб.приобретение ниток и тканей и 15,20-приобретение бейсболок);МАОУ СОШ №6 - 20,00 тыс.руб (приобретение юбок народных).                                                                       МАОУ СОШ №1- 20,00 тыс.руб. (приобретение костюмов народов Севера); школа№10 -20,00 тыс.рублей (приобретение костюма); ДШИ -20,00 (приобретение комплекта-воротник, юбка).</t>
  </si>
  <si>
    <t>1.2.5. Проведение мероприятий (конференций, Гражданских Форумов, семинаров, круглых столов и иных мероприятий) для социально ориентированных некоммерческих организаций (МАУ «ММЦ»)</t>
  </si>
  <si>
    <t>Финансовые средства реализованы в ходе проведения V гражданского форума. В рамках мероприятия состоялось торжественное награждение победителей городского  конкурса "Общественное признание" (15,64 тыс.рублей  - на оплату стоимости рамок (3,60 тыс.руб) и цветов (12,00 тыс.руб.)).</t>
  </si>
  <si>
    <t>Подпрограмма II. «Поддержка граждан, внёсших значительный вклад в развитие гражданского общества»</t>
  </si>
  <si>
    <t>2.1. Проведение мероприятий для граждан, внёсших значительный вклад в развитие гражданского общества (3,4)</t>
  </si>
  <si>
    <t>2.1.1. Оказание поддержки гражданам, удостоенным звания «Почётный гражданин города Когалыма» (ОСОиСВ)</t>
  </si>
  <si>
    <t>Неисполнение плановых ассигнований в рамках данного пункта составляет 277,59 тыс.руб. по причине того, что рассчёты по компенсациям в  2016 году были произведены на 6-х человек (фактически выплатами воспользовались 5 человек, из них 2 по санаторно-курортному лечению). Выплаты по санаторно-куротному лечению и оплата проезда к месту отдыха  производятся 1 раз в два года. в 2016 году право по данной компенсации имели 3  гражданина, удостоенных звания «Почётный гражданин города Когалыма».</t>
  </si>
  <si>
    <t>В текущем году  компенсацией по санаторно-курортному лечению  воспользовались следующие почётные граждане: Мартынова О.В. (70,00 тыс.руб.), Чиглинцева Л.М.(49,28 тыс.руб.). Последняя также воспользовалась компенсацией по  проезду к месту лечения и отдыха (4,69 тыс.руб. - в одну сторону). В соответствии с п.5.2. Постановления от 29.08.11 №2136 данная мера поддержки имеет заявительный характер. Кроме того, в декабре месяце осуществлены выплаты компенсации по коммунальным услугам и проезду в общественном транспорте за декабрь имесяц 2016 года и январь 2017 года.</t>
  </si>
  <si>
    <t>2.1.2.Чествование юбиляров из числа ветеранов Великой Отечественной войны от имени главы города Когалыма (МАУ "ММЦ")</t>
  </si>
  <si>
    <t>Приобретена подарочная продукция для ветеранов -юбиляров (постельное бельё, полотенца). В 2016 году всего 10 юбиляров (январь-3; апрель-1, май-2, сентябрь-3, декабрь-1).</t>
  </si>
  <si>
    <t>Подпрограмма III. «Информационная открытость деятельности Администрации города Когалыма»</t>
  </si>
  <si>
    <t>3.1.Реализация взаимодействия с городскими  средствами массовой информации (5)</t>
  </si>
  <si>
    <t>3.1.1.Освещение деятельности структурных подразделений Администрации города Когалыма в телевизионных эфирах (сектор пресслужбы )</t>
  </si>
  <si>
    <t>1,06 тыс.руб расхождение плана-фактов возникло по факту стоимости предоставляемой услуги.</t>
  </si>
  <si>
    <t>3.1.2.Обеспечение деятельности муниципального автономного учреждения «Редакция газеты «Когалымский вестник» (сектор пресслужбы  (МАУ «Редакция газеты «Когалымский вестник»))</t>
  </si>
  <si>
    <t>Сложилась экономия по заработной плате в сумме 259,70  тыс.рублей ( использование больничных листов).</t>
  </si>
  <si>
    <t>Подпрограмма IV. «Создание условий для выполнения отдельными структурными подразделениями Администрации города Когалыма своих полномочий»</t>
  </si>
  <si>
    <t>Расхождение фактических показателей с плановыми по подпрограмме IV составляет 224,46 тыс.руб. по причине  отклонений по заработной плате в связи с расхождением  запланированных рассчётных финансовых средств  на выплаты  премии по итогам 2015 года с фактическими показателями (фактических выплат с учётом листов временной нетрудоспособности сотрудников и других факторов).</t>
  </si>
  <si>
    <t xml:space="preserve">4.1.2.Обеспечение деятельности отдела по связям с общественностью и социальным вопросам Администрации города Когалыма  (Администрация
города Когалыма)
</t>
  </si>
  <si>
    <t xml:space="preserve">Включены фактические расходы по обеспечению деятельности структурного подразделения Администрации города Когалыма. По данному подпункту расхождение фактических затрат на содержание с запланированным финансированием  составляет 187,99 тыс.руб.
</t>
  </si>
  <si>
    <t xml:space="preserve">4.1.3.Обеспечение деятельности сектора пресслужбы Администрации города Когалыма (Администрация города)
</t>
  </si>
  <si>
    <t xml:space="preserve">Включены фактические расходы по обеспечению деятельности структурного подразделения Администрации города Когалыма. По даному пункту расхождение фактических затрат на содержание с запланированным финансированием расходов  составляет 36,47 тыс.руб. </t>
  </si>
  <si>
    <r>
      <rPr>
        <sz val="12"/>
        <rFont val="Times New Roman"/>
        <family val="1"/>
        <charset val="204"/>
      </rPr>
      <t>4.1. Обеспечение деятельности  структурных подразделений Администрации города Когалыма (Администрация
города Когалыма)</t>
    </r>
    <r>
      <rPr>
        <sz val="12"/>
        <color indexed="10"/>
        <rFont val="Times New Roman"/>
        <family val="1"/>
        <charset val="204"/>
      </rPr>
      <t xml:space="preserve">
</t>
    </r>
  </si>
  <si>
    <t xml:space="preserve">9. "Поддержка развития институтов гражданского общества города Когалыма" </t>
  </si>
  <si>
    <t xml:space="preserve">2.  "Профилактика экстремизма в городе Когалыме" </t>
  </si>
  <si>
    <t xml:space="preserve">4. «Управление муниципальным имуществом города Когалыма» </t>
  </si>
  <si>
    <t>Подпрограмма 1. Профилактика правонарушений,в сфере общественного порядка</t>
  </si>
  <si>
    <t>1.1 Оказание поддержки гражданам и их объединениям, участвующим в охране общественного порядка, создание условий для деятельности народных дружин</t>
  </si>
  <si>
    <r>
      <t>ДНД принимала участие в охране общественного порядка г.Когалыма. Ежедневно члены народной дружины выходят в пеший патруль совместно с сотрудниками ОМВД России по г.Когалыму, участвуют во всех городских мероприятиях, с массовым пребыванием граждан. С участием ДНД выявлено с января по декабрь 205 административное правонарушение, раскрыто 1 уголовное преступление. В составе народной дружины, по состоянию на 01.01.2017г., 30 человек. По итогам выхода на дежурство оказано материальное стимулирование членам ДНД города Когалыма</t>
    </r>
    <r>
      <rPr>
        <sz val="12"/>
        <rFont val="Times New Roman"/>
        <family val="1"/>
        <charset val="204"/>
      </rPr>
      <t xml:space="preserve"> за 1 квартал</t>
    </r>
    <r>
      <rPr>
        <sz val="12"/>
        <color indexed="8"/>
        <rFont val="Times New Roman"/>
        <family val="1"/>
        <charset val="204"/>
      </rPr>
      <t xml:space="preserve"> 2016 года на сумму </t>
    </r>
    <r>
      <rPr>
        <sz val="12"/>
        <rFont val="Times New Roman"/>
        <family val="1"/>
        <charset val="204"/>
      </rPr>
      <t>185,55 тыс.р</t>
    </r>
    <r>
      <rPr>
        <sz val="12"/>
        <color indexed="8"/>
        <rFont val="Times New Roman"/>
        <family val="1"/>
        <charset val="204"/>
      </rPr>
      <t>уб. За 2 квартал 185,55 тыс.руб. За 3 квартал 208,80 тыс.руб. За 4 квартал 208,80 тыс.руб. Заключены договора личного страхования членов добровольной народной дружины от 19.04.2016 №12-000077-05/16 на сумму 11,60 тыс.руб.; от 16.12.2016 №12-000271-05/16 на сумму 4,80 тыс.руб. Заключен договор на полиграфические работы по изготовлению удостоверений народного дружинника на сумму 3,85 тыс.руб. Заключен договор на пошив нарукавных повязок и жилетов на сумму 27,75 тыс.руб. Постановлением Администрации города Когалыма от 21.09.2016 №2350 "Об осуществлении мер поддержки и стимулирования деятельности народной дружины города Когалыма" осуществлены выплаты материального стимулирования членам народной дружины города Когалыма в размере 90,00 тыс.руб. Поощрены члены народной дружины, активно принимающие участие, с января по сентябрь 2016 года, в охране общественного порядка города Когалыма в количестве 23 человека. Сложилась экономия денежных средств, в сявзи с тем, что оплата производиться по факту отработанного времени.</t>
    </r>
  </si>
  <si>
    <t>1.2 Обеспечение функционирования и развития систем видеонаблюдения в сфере общественного порядка(6)</t>
  </si>
  <si>
    <t>1.2.1 Размещение (в том числе разработка проектов, приобретение, установка, монтаж, подключение) в наиболее криминогенных общественных местах и на улицах города Когалыма, местах массового пребывания граждан, обеспечение функционирования систем видеообзора, с установкой мониторов для контроля за обстановкой и оперативного реагирования, модернизации имеющихся систем видеонаблюдения</t>
  </si>
  <si>
    <t xml:space="preserve">1.2.2 Техническое обеспечение функционирования имеющихся систем видеонаблюдения в городе Когалыме </t>
  </si>
  <si>
    <t xml:space="preserve">Сложившаяся  экономия образовалась в связи с тем, что оплата производилась по факту заключения муниципальных контрактов.                 По ранее заключенным договорам на услуги технического обслуживания оборудования ИТКБ, проведена оплата:
договор №00089.А16 от 09.12.15г. (оказание охранных услуг)
(Оплата п/п №0049 от 02.02.16г. на суму 55,66 тыс.руб.);
договор №0506/25/430-15/2 от 01.07.15г. (договор предоставления в пользование комплекса ресурсов для размещения технологического оборудования). 
(Оплата п/п 0021 от 15.01.16 на сумму 14,00 тыс.руб., п/п №0022 от 15.01.16 на сумму 3,01 тыс.руб.); 
договор №0187300013715000007 от 27.04.15 (на оказание услуг по техническому и эксплуатационному обслуживанию интегрированного технического комплекса безопасности города Когалыма)
(Оплата п/п №0026 от 18.01.16 на сумму 300,12 тыс.руб.).
С начала 2016 года заключены следующие договора: 
№05/25/79-16 от 08.02.16 на сумму 84 027,56 руб., (договор предоставления в пользование комплекса ресурсов для размещения технологического оборудования)
Оплата:
п/п №0131 от 14.03.16 на сумму 28 009,18 руб.,
п/п №0181 от 12.04.16 на сумму 14 004,59 руб.
п/п 0258 от 11.05.16 на сумму 14 004,59 руб.,
п/п №0299 от 08.06.16 на сумму 14 004,59 руб.
п/п №0375 от 07.07.16 на сумму 14 004,59 руб.
№00206-А16 от 21.03.16 на сумму 98 751,00 руб. (на оказание охранных услуг)
Оплата:
п/п №0278 от 03.06.16 на сумму 44 887,20 руб.,
п/п №0230 от 05.05.16 на сумму 53 864,64 руб.
№0187300013716000015 от 25.03.16 на сумму 436 505,60 руб. (на оказание услуг связи по передаче данных автоматизированной системы безопасности дорожного движения на регулируемом перекрестке улица Дружбы народов – улица Янтарная). (Договор расторгнут в связи с демонтажем систем).
Оплата:
п/п №0303 от 08.06.16 на сумму 181 877,30 руб.
п/п №0367 от 07.07.16 на сумму 36 375,46 руб.
№0187300013716000016 от 21.04.16 на сумму 4 152 932,91 руб. (на оказание услуг по передаче данных интегрированного технического комплекса безопасности города Когалыма).
Оплата:
п/п №0304 от 08.06.16 на сумму 732 603,00 руб.
п/п №0305 от 08.06.16 на сумму 522 688,08 руб.
п/п №0307 от 08.06.16 на сумму 264 792,00 руб.
п/п №0306 от 08.06.16 на сумму 189 537,50 руб.
п/п №0308 от 08.06.16 на сумму 15 576,00 руб.
п/п №0309 от 08.06.16 на сумму 5 192,00 руб.
п/п №0373 от 07.07.16 на сумму 1 038,40 руб.;
п/п №0372 от 07.07.16 на сумму 3 115,20 руб.
п/п №0368 от 07.07.16 на сумму 146 520,60 руб.
п/п №0369 от 07.07.16 на сумму 104 537,60 руб.
п/п №0370 от 07.07.16 на сумму 52 958,40 руб.
п/п №0371 от 07.07.16 на сумму 37 907,50 руб.
п/п №0456 от 17.08.16 на сумму 146 520,60 руб.
п/п №0457 от 17.08.16 на сумму 104 537,60 руб.
п/п №0452 от 17.08.16 на сумму 52 958,40 руб.
п/п №0455 от 17.08.16 на сумму 37 907,50 руб.;
п/п №0453 от 17.08.16 на сумму 3 15,20 руб.;
п/п №0454 от 17.08.16 на сумму 1 038,40 руб.,
п/п №0514 от 09.09.16 на сумму 146 520,60 руб.
п/п №0515 от 08.09.16 на сумму 104 537,60 руб.
п/п №0510 от 08.09.16 на сумму 52 958,40 руб.
п/п №0513 от 08.09.16 на сумму 37 907,50 руб.
п/п №0511 от 08.09.16 на сумму 3 115,20 руб.
п/п №0512 от 08.09.16 на сумму 1 038,40 руб.
п/п №0615 от 14.10.16г. на сумму 146 520,60 руб.,
п/п №0606 от 14.10.16 на сумму 104 537,60 руб., 
п/п №0607 от 14.10.16 на сумму 52 958,40 руб.,
п/п №0614 от 14.10.16 на сумму 37 907,50 руб.,
п/п №0610 от 14.10.16 на сумму 3 115,20 руб.,
п/п №0609 от 14.10.16 на сумму 1 038,40 руб.
п/п №0637 от 25.11.16 на сумму 146 520,60 руб.
п/п №0638 от 25.11.16 на сумму 37 907,50 руб.
п/п №0639 от 25.11.16 на сумму 104 537,60 руб.
п/п №0640 от 25.11.16 на сумму 1 038,40 руб.
п/п №0641 от 25.11.16 на сумму 3 115,20 руб.
п/п №0642 от 25.11.16 на сумму 52 958,40 руб.
п/п №0667 от 13.12.16 на сумму 146 520,60 руб.
п/п №0666 от 13.12.16 на сумму 52 958,40 руб.
п/п №0667 от 14.12.16 на сумму 37 907,50 руб.
п/п №0668 от 13.12.16 на сумму 104 537,60 руб.
п/п №0669 от 13.12.16 на сумму 1 038,40 руб.
п/п №0672 от 13.12.16 на сумму 3 115,20 руб.
№0187300013716000026 от 21.04.16 на сумму 2 270 000,00 руб. (на оказание услуг по техническому и эксплуатационному обслуживанию интегрированного технического комплекса безопасности города Когалыма).
Оплата:
п/п №0283 от 03.06.16 на сумму 283 750,00 руб.
п/п №0348 от 04.07.16 на сумму 283 750,00 руб.
п/п 0448 от 17.08.16 на сумму 283 750,00 руб.
п/п №0490 от 02.09.16 на сумму 283 750,00 руб.
п/п №0490 от 02.09.16 на сумму 283 750,00 руб.
п/п №0563 от 06.10.16 на сумму 283 750,00 руб.
п/п №0613 от 24.11.16 на сумму 283 750,00 руб.
п/п №0663 от 13.12.16 на сумму 283 750,00 руб.
№0187300013716000057 от 26.05.16 на сумму 384 224,16 руб. (на оказание услуги охраны с использованием технических средств)
Оплата:
п/п №0351 от 04.07.16 на сумму 53 863,20 руб.
п/п №0418 от 08.08.16 на сумму 55 658,64 руб.;
п/п №0480 от 02.09.16 на сумму 55 658,64 руб.,
п/п №0572 от 07.10.16г. на сумму 53 863,20 руб;
п/п №0630 от 24.11.16г. на сумму 55 658,64 руб;
п/п №0662 от 13.12.16 на сумму 53 863,20 руб.
№700 от 01.07.16 на сумму 99 990,00 руб. (на оказание услуг связи)
Оплата:
п/п №0462 от 17.08.16 на сумму 99 990,00 руб.
№05/25/688-16 от 27.06.16г. (договор предоставления в пользование комплекса ресурсов для размещения технологического оборудования)
Оплата:
п/п №0509 от 08.09.16 на сумму 28 009,18 руб.
п/п №0605 от 13.10.16г. на сумму 14 004,59 руб.
п/п №0636 от 24.11.16г. на сумму 14 004,59 руб.
п/п №0671 от 13.12.16 на сумму 14 004,59 руб.
№0187300013716000105 от 17.08.2016г. на сумму 215 741,80 руб. (на оказание услуг связи по передаче данных автоматизированной системы безопасности дорожного движения на регулируемых перекрестках улиц Прибалтийская - улица Мира, улица Сибирская – улица Бакинская)
Оплата:
п/п №0618 от 14.10.16 на сумму 53 935,45 руб.;
п/п №0623 от 30.11.2016 на сумму 53 935,45 руб;
п/п №0665 от 13.12.16 на сумму 53 935,45 руб.
</t>
  </si>
  <si>
    <t>1.3 Обеспечение деятельности Административной комиссии города Когалыма. (1)</t>
  </si>
  <si>
    <t>Выплата заработной платы, оплата по договорам услуг связи, оплата работ по содержанию имущества, оплата коммунальных и транспортных услуг, оплата прочих работ и услуг.</t>
  </si>
  <si>
    <t>1.4 Осуществление государственных полномочий по составлению (изменению) списков кандидатов в присяжные заседатели федеральных судов общей юрисдикции (7)</t>
  </si>
  <si>
    <t xml:space="preserve">Заключен муниципальный контракт на приобритение канцелярских товаров от 02.11.16г. №11 </t>
  </si>
  <si>
    <t>1.5 Совершенствование информационного и методического обеспечения профилактики правонарушений, повышения правосознания граждан (7)</t>
  </si>
  <si>
    <t>1.5.1 Проведение городских конкурсов: «Государство. Право. Я», «Юный помощник полиции»</t>
  </si>
  <si>
    <t>Заключены следующие договоры: №159 от 29.11.16 на сумму 15 750 (оплата п/п №0965 от 30.11.16 на сумму 15750,00 руб., п/п №0967 от 30.11.16 на сумму 28,60 тыс.руб.) приобретены стенды 2 шт. "Великие битвы истории", №600/1/16 от 28.11.16 на сумму: 37 350 (оплата п/п №0968 от 30.11.16г. на сумму 8750,00) приобретены сувениры.  №58 от 18.11.16 на сумму 80,00 тыс.руб. (оплата п/п №955 от 30.11.16), приобретены комплекты лыжные (лыжи, палки, ботинки).</t>
  </si>
  <si>
    <t>1.5.2 Развитие материально-технической базы профильных классов и военно-патриотических клубов</t>
  </si>
  <si>
    <t xml:space="preserve">Образовательными организациями  МАОУ «СОШ № 1», МАОУ «Средняя школа № 8» заключены договоры на поставку необходимого оборудования  для профильных классов и военно-патриотических клубов: № 59 от 18.11.2016 на сумму  50 000 руб. (оплата п/п №954 от 30.11.16 на сумму 50,00 тыс.руб.), приобретены шлемы, свитера, штаны. № 60 от 18.11.2016. на сумму 60 000 руб., (оптата п/п №953от 30.11.16 на сумму 60,00 тыс.руб.), приобретен набор для флорбола (12 клюшек, мячи, ворота складные. № 8-112016 от 28.11.16 га сумму 80,00 тыс.руб.(оплата п/п №0966 от 30.11.16 на сумму 80,00 тыс.руб.), приобретены костбмы, кепки, пилотки. №158 от 28.11.16 на сумму 30,00 тыс.руб. (оплата п/п №0964 на сумму 30,00). Приобретены стенды "Герои России», «Выпускники – курсанты высших учебных заведений", «Государственные символы РФ».  
Договор от 28.11.16 №8-112016 на сумму 80,00 тыс.руб. (Оплата п/п от 30.11.16 №0966 на сумму 80,00 тыс.руб.). Приобретены костюмы, кепки, пилотки. Договор от 25.11.16 №158 на сумму 30,00 тыс.руб. (Оплата п/п от 30.11.16 №0964 на ссумму 30,00 тыс.руб.). Приобретены стенды и флаги.
</t>
  </si>
  <si>
    <t>1.6 Обеспечение функционирования и развития систем видеонаблюденияв сфере безопастности дорожного движения, информирования населелния(2)</t>
  </si>
  <si>
    <t>1.6.1 Размещение (в том числе разработка проектов, приобретение, установка, монтаж, подключение) в городе Когалыме, на въездах и выездах из города  систем видеообзора, модернизации, обеспечения функционирования систем видеонаблюдения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t>
  </si>
  <si>
    <t>МКУ «ЕДДС города Когалыма» заключили договор от 01.01.2016 №2059СГ-ПУ на оказание услуг по приёму, обработке и доставке писем о совершенных правонарушениях с систем видеонаблюдения на сумму 1000,00 тыс.руб. Оплата п/п № 0312от 08.06.16 на сумму 1000,00 тыс.руб.</t>
  </si>
  <si>
    <t>1.7 Организация и проведение мероприятий в сфере безопасности дорожного движения (1)</t>
  </si>
  <si>
    <t>1.7.1 Участие команд юных инспекторов движения в окружном конкурсе «Безопасное колесо»</t>
  </si>
  <si>
    <t>Мероприятие проведено 27-29 апреля 2016г. в г. Нижневартовске. Осуществлены расходы на выезд участников в соревновании юных инспекторов движения в размере 32,70 тыс.руб.</t>
  </si>
  <si>
    <t>1.7.2 Приобретение наглядных пособий, технических средств, игр, игрового и учебного оборудования, учебно-методической и детской художественной литературы по безопасности дорожного движения для общеобразовательных организаций</t>
  </si>
  <si>
    <t xml:space="preserve">Заключены следующие договора: №11 от 01.03.16 на сумму 40,00 тыс.руб., МАОУ "СОШ№7" приобретен комплект "Мобильный Автогородок"; договор №01/03 от 21.03.16 на сумму 41,10 тыс.руб. МАОУ "СОШ №8"приобретены 4 детских велосипеда, 4 детских самоката. </t>
  </si>
  <si>
    <t>1.7.3 Приобретение наглядных пособий, технических средств, игр, игрового и учебного оборудования, учебно-методической и детской художественной литературы по безопасности дорожного движения для дошкольных образовательных организаций</t>
  </si>
  <si>
    <t>Заключены следующие договора: №24 от 10.02.16 на сумму 12,60 тыс.руб., МАДОУ "Цветик-семицветик" приобретены дидактические пособия и игры; договор №76 от 04.03.16 на сумму 25,20 тыс.руб. МАДОУ "Березка «приобретены методические пособия и игры; договор №83 от 29.02.16 на сумму 25,20 тыс.руб. МАДОУ "Золушка" приобретены тематические материалы, игра "Викторина по правилам дорожного движения".</t>
  </si>
  <si>
    <t>1.7.4 Приобретение для образовательных организаций оборудования, позволяющего в игровой форме формировать навыки безопасного поведения на дороге. Приобретение и распространение световозвращающих элементов  среди воспитанников и обучающихся 1-4 классов  образовательных организаций</t>
  </si>
  <si>
    <t>Заключены следующие договора: №3 от 10.02.16 на сумму 44,173 тыс.руб., МАДОУ "Цветик-семицветик" приобретен комплект "Автогородок"; договор №7783/1 от 12.02.16 на сумму 2,34 тыс.руб. МАДОУ "Чебурашка" приобретены светоотражающие наклейки. Договор №7783 от 12.02.16 на сумму 43,15 тыс.руб. МАДОУ "Чебурашка" приобретен мобильный автогородок. Договор №76 от 04.03.16 на сумму 44,80 тыс.руб. МАДОУ "Березка" приобретены 1 форма инспектора дорожного движения, 1 игровой набор жилет-накидка с комплектом тематических картинок, напольное покрытие "Детский городок". Договор №25/16 от 14.03.16 на сумму 46,15 тыс.руб. МАДОУ "Буратино" приобретен комплект "Автогородка", набор светоотражающих элементов. Договор №31 от 16.03.16 на сумму 4,29 тыс.руб. приобретены светоотражающие наклейки. Договор №32 от 16.03.16 на сумму 86,30 тыс.руб. приобретён набор "Мобильный городок". Договор №9197 от 10.02.16г. на сумму 45,07 тыс.руб. мобильный автогородок, светоотражающие наклейки.</t>
  </si>
  <si>
    <t>1.7.5 Организация и проведение игровой тематической программы среди детей и подростков «Азбука дорог»</t>
  </si>
  <si>
    <t>Заключены следующие договора; от 15.02.16 №26 (п/п № 645 от 16.05.2016 на сумму 55,00 тыс.руб.), №28 от 17.02.16  (п/п №643 от 13.05.16г. На сумму 55,00 твс.руб.), №27 от 18.02.16 (п/п №644 от 13.05.16 на сумму 55,00 тыс.руб.). Приобретены 3 ростовые куклы на сумму 165,00 тыс.руб.</t>
  </si>
  <si>
    <t>Подпрограмма II. Профилактика незаконного потребления наркотических средств и психотропных веществ,наркомании.</t>
  </si>
  <si>
    <t>2.1 Организация и проведение мероприятий с субъектами профилактики, в том числе с участием общественности (3,4)</t>
  </si>
  <si>
    <t>2.1.1 Проведение семинаров, семинаров-тренингов, конференций, конкурсов, «круглых столов», совещаний для специалистов, представителей общественных организаций, волонтёров, занимающихся решением вопросов по проблемам наркомании. Повышение профессионального уровня, квалификации специалистов субъектов профилактики, занимающихся пропагандой здорового образа жизни. Приобретение учебно-методических программ, пособий по профилактике наркомании</t>
  </si>
  <si>
    <t>МАОУ «Средняя школа № 8» проведен обучающий семинар на тему: «Восстановительная медиация и организация служб примирения в профилактике аддиктивного поведения подростков». В семинаре приняли участие заместители директоров по учебно – воспитательной работе, педагоги – психологи, социальные педагоги, участники волонтерского движения образовательных организаций города Когалыма.  Для проведения семинара был приглашен Коновалов Антон Юрьевич, Служба примирения ГППЦ ДО г. Москва, Центр «Судебно - правовая реформа». В программе семинара запланированы лекции, тренинги, мастер – классы, практикумы, деловые игры и др. Количественный охват участников семинара составил 63 человека. По окончании семинара 27 педагогов получили свидетельства о прохождении обучения у данного специалиста.  Всего по программе выделено 195 678 руб. Израсходовано МАОУ «Средняя школа № 8» - 27954 руб, МАОУ «СОШ № 10» - 27954 руб. Не израсходовано 139770 руб.  в связи с оформлением дополнительных соглашений по договорам по причине изменений реквизитов исполнителем.  МАОУ СОШ № 1 27954 руб.,    МАОУ «Средняя школа № 3» - 27954 руб., МАОУ «Средняя школа № 5» - 217 954 руб., МАОУ «Средняя школа № 6» -27954 руб., МАОУ СОШ № 7- 27954 руб,</t>
  </si>
  <si>
    <t xml:space="preserve">бюджет города Когалыма </t>
  </si>
  <si>
    <t>2.2 Проведение информационной антинаркотической пропоганды (8)</t>
  </si>
  <si>
    <t>2.2.1 Создание и распространение на территории города  социальной рекламы: антинаркотических  баннеров, видеороликов, видеофильмов, радио- и телепередач, печатных материалов по профилактике наркомании и токсикомании</t>
  </si>
  <si>
    <t>Заключен договор №4 от 02.02.16 на сумму 63,70 тыс.руб. на изготовление цветного баннера, печатной продукции (буклеты, календари, футболки). (Оплата п/п №0515 от 30.06.16 на сумму 58,60 тыс.руб., №0516 от 30.06.16 на сумму 5,10 тыс.руб.). Заключен договор от 01.03.16 №16К0014 на сумму 85,50 тыс.руб. на оказание рекламно-информационных услуг (создание и трансляция видеоролика антинаркотической направленности). Оплата по факту оказания услуг. Заключен договор №15 от 25.07.16 на приобретение расходных материалов к оргтехнике на сумму 3,60 тыс.руб. (Оплата п/а №0695 от 17.08.16 на сумму 3,60 тыс.руб.).</t>
  </si>
  <si>
    <t>2.3 Формирование негативного отношения к незаконному потреблению наркотических средств и психотропных веществ (8,4)</t>
  </si>
  <si>
    <t>2.3.1 Реализация проекта «Спорт – основа здорового образа жизни»</t>
  </si>
  <si>
    <t xml:space="preserve">
Заключен договор №20/05 от 20.05.16 на сумму 36,50 тыс.руб. Оплата п/п №854 от 20.06.16 на сумму 36,50 тыс.руб. (приобретены поощрительные призы для награждения победителей - промо сумки 32 шт.13шт. бейсболок). Заключен договор №07/06 от 07.06.16 на сумму 35,70 тыс.руб. Оплата п/п №1020 от 15.07.16 на сумму 35,70 тыс.руб. (приобретены поощрительные призы для награждения победителей - промо сумки - 30шт., конференц-сумка - 5 шт., 60 шт. бейсболок, 24 шт. футболок). Заключен договор №08/06 от 08.06.16 га сумму 36,80тыс.руб. приобретены поощрительные призы, промо-сумка 31 шт., конференц-сумка - 10шт., бейсболки- 57 шт., футболки -25шт.
</t>
  </si>
  <si>
    <t>2.3.2 Организация и проведение детско-юношеского марафона «Прекрасное слово – жизнь»</t>
  </si>
  <si>
    <t>Приобретены: электронные издания на сумму 16,50 тыс.руб. (договор с ООО "ТД "Равновесие" от 03.10.2016 №68), печатные издания для комплектования фонда на сумму 47,50 тыс.руб. (договор с ИП Носова А.А. от 03.10.2016 №2654/1), канцелярские товары, дипломы, рамки, диски, пленка для ламинирования на сумму 11,1 тыс.руб. (договор с ИП Демиденко Г.А. от 07.10.16 №03), картриджи на сумму 6,00 тыс.руб (договор с ОО "Меандр" от 11.10.2016 №ДП-97).</t>
  </si>
  <si>
    <t xml:space="preserve">2.3.3 Организация профильной смены для лидеров детско-юношеских волонтерских движений </t>
  </si>
  <si>
    <t>Для организации смена профильного лагеря с дневным пребыванием детей "Веснянка 2016", заключены следующие договора: №1-16 от 14.03.16 на сумму 150,00 тыс.руб., на оказание услуг по осуществлению и проведению тренингов, мастер-классов и досуговых программ для участников смены; №21 от 11.03.16 на сумму 15,00 тыс.руб., на приобретение канцелярских и хозяйственных товаров №22 от 11.03.16 на сумму 5,00 тыс.руб. на приобретение канцелярских товаров.</t>
  </si>
  <si>
    <t xml:space="preserve">2.3.4 Организация и проведение мероприятий среди, детей, подростков молодёжи направленных на здоровый образ жизни, профилактику наркомании </t>
  </si>
  <si>
    <r>
      <t xml:space="preserve">Договор </t>
    </r>
    <r>
      <rPr>
        <b/>
        <sz val="12"/>
        <rFont val="Times New Roman"/>
        <family val="1"/>
        <charset val="204"/>
      </rPr>
      <t>№1-14м</t>
    </r>
    <r>
      <rPr>
        <sz val="12"/>
        <rFont val="Times New Roman"/>
        <family val="1"/>
        <charset val="204"/>
      </rPr>
      <t xml:space="preserve"> от 01.02.16 на сумму 13,43 тыс.руб. на приобритение продуктов питания (оплата п/п №0149 от 18.03.16 на сумму 3,35тыс.руб., п/п №0279 от 29.04.16 на сумму 3,36 тыс.руб.; п/п №0819 от 23.09.16 на сумму 3,35 тыс.руб, п/п №0819 от 23.09.16 на сумму 3,36 тыс.руб., п/п №0894 от 28.10.16 на сумму 3,36 тс.руб.). Договор </t>
    </r>
    <r>
      <rPr>
        <b/>
        <sz val="12"/>
        <rFont val="Times New Roman"/>
        <family val="1"/>
        <charset val="204"/>
      </rPr>
      <t xml:space="preserve">№11 </t>
    </r>
    <r>
      <rPr>
        <sz val="12"/>
        <rFont val="Times New Roman"/>
        <family val="1"/>
        <charset val="204"/>
      </rPr>
      <t>от 03.02.16 на сумму 9,37 тыс.руб. приобретены МБУ "Феникс" 2 трекинговые трехместные палатки (Оплата п/п №0089 от 01.03.2016 на сумму 9,37 тыс.руб.). Договор №05-16 от 10.02.16 на сумму 66,40 тыс.руб. на приобритение вымпелов, карманных календарей, буклетов (Оплата п/п №0157 от 31.03.16 на сумму 66,40 тыс.руб.). Заключен договор от 28.12.2016 № на сумму 8,27 тыс.руб. на приобритение спасльных мешков, палатки трехместной. Оплата по факту поставки товара.</t>
    </r>
  </si>
  <si>
    <t xml:space="preserve">2.3.5 Проведение городской акции среди студентов и работающей молодёжи «Шаг навстречу» </t>
  </si>
  <si>
    <r>
      <t>Заключены следующие договора: Договор  №7 от 03.02.16 г. на сумму 19,50 тыс.руб. на приобретение летних сценических костюмов. (Оплата п/п 0084 от 29.02.16 на сумму 19,50 тыс.руб.) №КМ-0488 от 04.02.16 на сумму 2,40 тыс.руб. на оказание услуг по перевозке инвентаря и музыкального оборудования. (оплата п/п от 04.10.16 на сумму 2,40 тыс.руб.). Договор №3/34Д от 02.02.16 на сумму 4,45 тыс.руб. услуга аренды биотуалета (Оплата п/п №0825 от 28.09.16 на сумму 4,10 тыс.руб.). Договор №6 от 08.05.16 на сумму 2,55 тыс.руб. на приобритение для проведения мероприятия(воздушные шары 200 шт., фотобумага 1 пачка, конверты формата А4 22 шт., бейдж 30 шт.) Оплата п/п №0373 от 31.05.16г. на сумму 2,55 тыс.руб.).</t>
    </r>
    <r>
      <rPr>
        <b/>
        <sz val="12"/>
        <rFont val="Times New Roman"/>
        <family val="1"/>
        <charset val="204"/>
      </rPr>
      <t xml:space="preserve"> Договор №07-44м от 28.01.16 на сумму 3,44 тыс.руб. на приобритение сувенирной продукции (Дипломы А4 -86 шт. ). (Оплата п/п 0802 от 14.09.16 на сумму 3,44 тыс.руб.).</t>
    </r>
  </si>
  <si>
    <t>Подпрограмма III.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</si>
  <si>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3.1 Реализация переданных государственных полномочий по государственной регистрации актов гражданского состояния (5)</t>
  </si>
  <si>
    <t>Выплата заработной платы, оплата по договорам услуг связи, оплата работ по содержанию имущества, оплата коммунальных и транспортных услуг, оплата прочих работ и услуг. Сложившаяся  экономия образовалась в связи с тем, что кассовые выплаты производились по факту:  больничные, опускной период.</t>
  </si>
  <si>
    <t>3.2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t>
  </si>
  <si>
    <t>Выплата заработной платы, начисления на выплаты по оплате труда. Сложившаяся  экономия образовалась в связи с тем, что кассовые выплаты производились по факту:  больничные, опускной период.</t>
  </si>
  <si>
    <t xml:space="preserve">10. "Обеспечение прав и законных интересов населения города Когалыма в отдельных сферах жизнедеятельности" </t>
  </si>
  <si>
    <t xml:space="preserve">11. «Содержание объектов городского хозяйства и инженерной инфраструктуры в городе Когалыме» </t>
  </si>
  <si>
    <t>1.1. Содержание объектов благоустройства территории города Когалыма, включая озеленение территории и содержание малых архитектурных форм (1)</t>
  </si>
  <si>
    <t xml:space="preserve">Отклонение от плана составляет 3080,4 тыс.руб. в том числе:
1. 9,7 тыс. руб. за счет вакансий 6 шт.(водитель погрузчика-6 ед.), сверхурочная работа (работа в выходные и праздничные дни планировалась в большем объеме), также за счет больничных листов, оплаты проезда к месту отпуска и обратно, 
2. 40,7  тыс.руб. - оплата по связи, тепло энергии, водоснабжению, водоотведению  проведена по фактически выставленным счетам;
3. 797,5 тыс.руб.: 1) 339,3 тыс. руб. по статье расходов работы, услуги по содержанию имуществапосле проведения конкурсной процедуры на выполнение работ по нанесению вертикальной дорожной разметки холодным пластиком со стеклошариками, по результатам не было подано ни одной заявки.;  2) 458,2 тыс. руб. по статье расходов страхование автотранспортных средств, долгосрочного ремонта (КАМАЗ-65115А, Автогрейдер ГС-14.02, ШЕВРОЛЕ НИВА, ГАЗ-2705). По статье расходов  оказание услуг по проведению периодического медицинского профилактического осмотра сотрудников прошло мед. осмотр меньшее количество сотрудников, чем планировалось, в связи с вакантными рабочими местами. По оплате за обучение была снижена цена договора. По статье расходов проектно-изыскательские работы и проектно-сметная документация состоялась закупочная процедура,в связи с чем сложилась экономия, заключен контракт. 
4. 839,2 тыс.руб. Экономия после приобретения сервера в сумме 15,3 тыс. руб., в результате проведения закупочной процедуры. Неисполнение по статье расходов приобретение сидения для обслуживания деск. игр. площадок в сумме 140,7  руб. -  закупочная процедура не  состоялась. Экономия  в сумме 683,24 тыс. руб.: после окончательного расчета по контракту № КСАТ 066-ЭА от 15.06.2016 на поставку комбинированной дорожной машины на сумму 2 720 000 руб.; по статье расходов  на приобретение прицепного  оборудования для бурана неисполнение, состоялась закупочная процедура, заключен контракт на сумму 83, 9 тыс. руб., была произведена поставка оборудования, но не была произведена оплата так как отсутствовали документы для оплаты со стороны поставщика.; по статье расходов приобретение садового трактора с травосборником в кол-ве 2 шт. сложилась экономия в сумме 271,98 руб. - была  произведена закупочная процедура, в результате которой сложилась экономия.                                                                                                                                                                5. 1 393,3 тыс.руб. 1)  38,8 по мере необходимости было произведено приобретение металлических конструкций для обустройства пешеходных переходов  (трубы, ограждения, крепежи). Произведено приобретение валиков, краски. Экономия сложилась в связи с отсутствием дополнительной потребности.;  2) 1 354,5 тыс. руб. экономия по статье расходов приобретение топлива, оплата произведена по фактическому потреблению. По статье расходов приобретение запасных частей и смазочных материалов - была проведена закупочная процедура,в связи с чем сложилась экономия,заключены  контракты. По статье расходов приобретение спец. одежды - была проведена закупочная процедура,в связи с чем сложилась экономия,заключен  контракт. По статье расходов приобретение проволоки "Егоза" - была проведена закупочная процедура,в связи с чем сложилась экономия,заключен  контракт. Неисполнение по статье расходов приобретение стержня фторопластового для дет. игр. площадок в сумме 12 800 руб. - закупочная процедура не состоялась. По статье расходов приобретение шин- была проведена закупочная процедура,в связи с чем сложилась экономия,заклюен контракт.       </t>
  </si>
  <si>
    <t>остатки прошлых лет (2015 год)</t>
  </si>
  <si>
    <t>1.2. Организация наружного освещения улиц, дворовых территорий города Когалыма (2,3)</t>
  </si>
  <si>
    <t xml:space="preserve">1.2.1. Организация освещения улиц и дворовых территорий </t>
  </si>
  <si>
    <t>Оплата проведена по фактически выставленным счетам</t>
  </si>
  <si>
    <t xml:space="preserve">1.2.2. Техническое обслуживание сетей наружного освещения улиц и дворовых территорий </t>
  </si>
  <si>
    <t>Оплата проведена согласно выставленным счетам с учетом фактического количества и стоимости замены материалов</t>
  </si>
  <si>
    <t>1.3. Организация ритуальных услуг и содержание мест захоронения (4,5,6)</t>
  </si>
  <si>
    <t xml:space="preserve">1.3.1. Содержание территории городского кладбища </t>
  </si>
  <si>
    <t xml:space="preserve">1.3.2. Обеспечение ритуальных услуг </t>
  </si>
  <si>
    <t>1.3.3. Оказание услуг по перевозке умерших с места происшедшего летального исхода</t>
  </si>
  <si>
    <t>1.4. Создание новых мест для отдыха и физического развития горожан (7)</t>
  </si>
  <si>
    <t>1.4.1.  Установка информационных щитов на территории 53 детских игровых площадок (7)</t>
  </si>
  <si>
    <t>Заключен муниципальный контракт с  ООО "Импульс" на поставку и монтаж информационных щитов на территории 53 детских игровых площадок на сумму 685,4т.р. Срок оплаты работ по МК - 30.09.2016.
Работы выполнены, оплата проведена в полном объеме</t>
  </si>
  <si>
    <t>1.4.2.  Поставка, монтаж и установка стационарного игрового оборудования детских игровых площадок на территории города Когалыма (7)</t>
  </si>
  <si>
    <t xml:space="preserve">Заключен муниципальный контракт с  ИП Белоноговой О.А. на поставку, монтаж и установку стационарного игрового оборудования детских игровых площадок, на сумму 6302,9т.р.  Срок оплаты работ по МК - 30.09.2016. Работы выполнены, оплата проведена.  Городки установлены (в т.ч. дополнены) по следующим адресам:
1) ул. Бакинская 33, 35,23;
2) ул. Градостроителей 4, 6;
3) ул. Ленинградская 17,19, 21;
4) ул. Ленинградская 33,37,39,41; 
5) ул. Мира 19, 21,31;
6) ул. Мостовая 1;
7) ул. Набережная 30;
8) ул. Прибалтийская 27, 29, 37;
9)  ул. Прибалтийская 35;
10) ул. Студенческая 32;
11) ул. Сургутское Шоссе I; -ул. Шмидта 10, 12;
12) ул. Янтарная 3, 5, 7
</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</si>
  <si>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</si>
  <si>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Освоение ден. средств не в полном объёме обусловлено выплатой премии за 4 квартал в меньшем размере (ФЗП и отчисления) - 322,38т.р.; кол-вом дней работников в командировках меньше планируемого по смете - 9,56т.р.; оплатой за услуги связи - 7,93т.р. (снижено кол-во междугородних переговоров); заключением договора на приобретение бланков "Карта маршрута регулярных перевозок" и "Свидетельство об осуществлении перевозок по маршруту регулярных перевозок" на меньшую сумму -7,09т.р., договор на семинар по годовой бух.отчётности не заключался - 7,36т.р., экономией по прочим расходам - 4,4т.р.</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</si>
  <si>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</si>
  <si>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1.6.1. Организация проведения комплекса организационных, санитарно-противоэпидемических (профилактических) мероприятий в городе Когалыме, направленных на предупреждение возникновения и распространения случаев заболевания туляремией среди людей</t>
  </si>
  <si>
    <t>За счёт средств окружного бюджета проведён комплекс санитарно-противоэпидемических (профилактических) мероприятий в городе Когалыме, направленных на предупреждение возникновения и распространения случаев заболевания туляремией среди людей. 
 На основании согласованных главой города обращений от 17.11.2016 29-исх-610 сумма 143,0т.р. будет перераспределена на статью "Начисления на выплаты по оплате труда"</t>
  </si>
  <si>
    <t>1.6.2. Обеспечение бесперебойной работы музыкального фонтана, расположенного на площади по улице Мира (ремонт, водоснабжение и водоотведение)</t>
  </si>
  <si>
    <t>С ООО "Горводоканал" заключен договор от 26.05.2016 на холодное водоснабжение и водоотведение музыкального фонтана по ул. Мира 99,96 тыс.руб.
Оплата проведена в полном объёме согласно предоставленным ООО "Горводоканал" документам по фактическим показаниям приборов учёта.</t>
  </si>
  <si>
    <t>1.6.3. Организация выполнения работ по благоустройству города Когалыма, в том числе: ремонт и реконструкция сетей наружного освещения; выполнение работ по устройству дождеприемных колодцев по адресу ул.Мира, дом 18а; установка уличных урн для мусора</t>
  </si>
  <si>
    <t>1.6.4. Организация выполнения работ по пошиву флаговых композиций</t>
  </si>
  <si>
    <t>В соответствии с Постановлением Администрации г.Когалыма от 18.10.2016 №2533, письмом от 21.10.2016 29-исх-417, на мероприятие дополнительно перераспределены денежные средства в сумме 93,9т.р.  , на которые с  ООО "Рябинушка" заключен договор от 24.10.2016 №22Д на пошив полотнищ для флаговых композиций. Дата завершения работ по договору 15.11.2016. Работы выполнены, оплата проведена в полном объеме.</t>
  </si>
  <si>
    <t>1.6.5. Обеспечение архитектурного освещения города, Когалыма в том числе подсветка зданий, сооружений, жилых домов</t>
  </si>
  <si>
    <t>1.6.6.  Организация выполнения работ по техническому обследованию строительных конструкций многоквартирных домов</t>
  </si>
  <si>
    <t>1.6.7.  Установка информационных табличек в Парке Победы</t>
  </si>
  <si>
    <t>В соответствии с Постановлением Администрации г.Когалыма от 18.10.2016 №2533, письмом от 21.10.2016 29-исх-417 перераспределены денежные средства в сумме 69,6т.р.  , которая направлена на заключение договора на установку информационных табличек в Парке Победы. Договор на выполнение работ заключен с ООО "Жемчужина Сибири". Работы выполнены, оплата проведена в полном объеме.</t>
  </si>
  <si>
    <t>1.7. Строительство, ремонт и реконструкция объектов благоустройства на территории города Когалыма</t>
  </si>
  <si>
    <t>1.7.1. Благоустройство территории, прилегающей к зданию "Крытый ледовый каток" Ул.Дружбы народов,32</t>
  </si>
  <si>
    <t>ООО "Дорстройсервис" завершены работы по благоустройству территории, прилегающей к зданию «Крытый ледовый каток» по адресу: ул. Дружбы Народов, 32. Оплата за выполненные работы проведена в полном объеме.</t>
  </si>
  <si>
    <t>1.7.2.  Реконструкция объекта: «Зона отдыха по улице Сибирская»</t>
  </si>
  <si>
    <t>Заключены 2 контракта:
1) №07/2016 от 27.02.2016 на выполнение реконструкции (2 этап) на сумму 21 356,0 тыс.руб. Функции заказчика переданы МУ "УКС г.Когалыма" 21.03.2016.
Срок выполнения работ по 31.08.2016.
Работы по контракту выполнены, оплата проведен в полном объеме.
2) №10/2016 от 24.06.2016 на выполнение реконструкции (2 этап, благоустройство) на сумму 7000,0 тыс.руб. Функции заказчика переданы МУ "УКС г.Когалыма" 08.07.2016. Срок выполнения работ по 31.08.2016.
Работы по контракту завершены, оплата проведена в полном объеме.
Остаток в сумме 0,85 тыс.руб. образовался за счет округления до млн.руб. при заключении Соглашения.</t>
  </si>
  <si>
    <t>1.7.3.Устройство основания под обелиск на пересечении улицы Дружбы Народов и проспекта Шмитда</t>
  </si>
  <si>
    <t>Заключен контракт №11/2016, функции заказчика МУ "УКС г.Когалыма" переданы 11.08.2016, на сумму 7000,00 тыс.руб., срок окончания работ 23.12.2016
Выплачен аванс 20% от стоимости контракта, выполнены проектные работы.
В связи с уменьшением объемов финансирования, контракт рассторгнут, фактический объем выполненных работ составил 1367,15 тыс.руб.
Остаток в сумме 0,85 тыс.руб. образовался за счет округления до млн.руб. при заключении Соглаышения.</t>
  </si>
  <si>
    <t>1.7.4.  Благоустройство дворовых территорий</t>
  </si>
  <si>
    <t xml:space="preserve">ООО "Дорстройсервис" завершены работы по благоустройству территории, прилегающей к зданию «Крытый ледовый каток» по адресу: ул. Дружбы Народов, 32. Оплата за выполненные работы проведена в полном объеме.
</t>
  </si>
  <si>
    <r>
      <t xml:space="preserve">Заключен МК от 04.07.2016 на ремонт и реконструкцию сетей наружного освещения на улицах Олимпийская и Набережная на сумму 1436,58т.р. Работы выполнены. Оплата проведена в полном объеме. 
</t>
    </r>
    <r>
      <rPr>
        <sz val="12"/>
        <rFont val="Times New Roman"/>
        <family val="1"/>
        <charset val="204"/>
      </rPr>
      <t>197,81 тыс. рублей - это привлеченные средства будут переходящими на 2017 год</t>
    </r>
    <r>
      <rPr>
        <b/>
        <sz val="12"/>
        <rFont val="Times New Roman"/>
        <family val="1"/>
        <charset val="204"/>
      </rPr>
      <t xml:space="preserve">
</t>
    </r>
  </si>
  <si>
    <t>Информация о результатах реализации мероприятий муниципальных программ за 2016 год</t>
  </si>
  <si>
    <t>Кассовый расход на  01.01.2017</t>
  </si>
  <si>
    <t>Подпрограмма 1. "Повышение качества культурных услуг, предоставляемых в области библиотечного, музейного и архивного дела"</t>
  </si>
  <si>
    <t xml:space="preserve">1.1. Развитие библиотечного дела </t>
  </si>
  <si>
    <t>1.1.1. 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t>
  </si>
  <si>
    <t>Оказание услуг связи (Интернет), сопровождение ПП, оцифровка, приобретение ПК и ПО.</t>
  </si>
  <si>
    <t>в т.ч. софинансирование</t>
  </si>
  <si>
    <t>1.1.2. Реализация мероприятий  федеральной целевой программы «Культура России (2012-2018 годы)</t>
  </si>
  <si>
    <t>Приобретение печатных изданий для комплектования фонда в количестве 62 шт.</t>
  </si>
  <si>
    <t>1.1.3. Комплектование книжного фонда города Когалыма</t>
  </si>
  <si>
    <t>Оказание информационных услуг (Консультант-Плюс)</t>
  </si>
  <si>
    <t>Приобретены печатные издания для комплектования фонда в количестве 3541шт.</t>
  </si>
  <si>
    <t>1.1.4. Модернизация общедоступных библиотек города Когалыма</t>
  </si>
  <si>
    <t>1.1.5. Проведение библиотечных мероприятий, направленных на повышение читательского интереса</t>
  </si>
  <si>
    <t>Приобретены: книги,  грамоты для награждения, канцелярские товары и расходные материалы к оргтехнике для проведения мероприятий.</t>
  </si>
  <si>
    <t>1.1.6. Расходы на обеспечение деятельности (оказание услуг) общедоступных библиотек города Когалыма</t>
  </si>
  <si>
    <t xml:space="preserve">1.2. Развитие музейного дела </t>
  </si>
  <si>
    <t>1.2.1. Пополнение фонда музея города Когалыма</t>
  </si>
  <si>
    <t>Приобретены картины художников А.Д.Гайнанова (7 шт.), Е.А.Ильиных (9 шт.), книги о первопроходцах.</t>
  </si>
  <si>
    <t>1.2.2. Информатизация музея города Когалыма</t>
  </si>
  <si>
    <t>Приобретено: серверное оборудование, принтер, диктофон.</t>
  </si>
  <si>
    <t>1.2.3. Поддержка выставочных проектов на базе МБУ "МВЦ"</t>
  </si>
  <si>
    <t>Изготовлены выставочные конструкции, оплачены договора ГПХ на услуги по художественному оформлению выставок, организации открытия выставок</t>
  </si>
  <si>
    <t xml:space="preserve">1.2.4. Расходы на обеспечение деятельности (оказание  музейных услуг) </t>
  </si>
  <si>
    <t>Остаток средств в сумме 532,0 тыс. руб. Данные средства поступили на баланс ГРБС, но не были перечислены на счет МБУ "МВЦ". Средства будут освоены в 2017 году.</t>
  </si>
  <si>
    <t xml:space="preserve">1.3. Развитие архивного дела </t>
  </si>
  <si>
    <t>1.3.1. Субвенции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t>
  </si>
  <si>
    <t>Организована поставка коробов.</t>
  </si>
  <si>
    <t>Подпрограмма 2. "Реализация творческого потенциала жителей города Когалыма"</t>
  </si>
  <si>
    <t xml:space="preserve">2.1. Стимулирование культурного разнообразия </t>
  </si>
  <si>
    <t>2.1.1. Организация и проведение культурно-массовых мероприятий</t>
  </si>
  <si>
    <t>Отклонение составило 170,15 тыс. руб., в том числе: 14,7 тыс. руб. - оплата суточных на мер. "Съезд Дедов Морозов" - не востребована, 0,1 тыс. руб. - экономия по оплате транспортных расходов на мероприятие, 0,6 тыс. руб. - экономия по оплате суточных детям на фестиваль, 5,61 тыс. руб. - экономия по оплате проезда детей на фестиваль, 48,7 тыс. руб.  - экономия по  оплате транспортных расходов по поставке новогодних светодиодных композиций (возвращена в бюджет г.Когалыма), 100,44 тыс.руб. - экономия по оплате мер. "Съезд Дедов Морозов" (внос, проживание за счет принимающей стороны).</t>
  </si>
  <si>
    <t>2.1.2. Поддержка деятелей культуры и искусства</t>
  </si>
  <si>
    <t>По итогам конкурса на соискание премии главы города Когалыма в сфере культуры и исквсства вручено 5 премий сотрудникам учреждений культуры.</t>
  </si>
  <si>
    <t>2.1.3. Расходы на обеспечение деятельности (оказание услуг) муниципального культурно-досугового учреждения города Когалыма</t>
  </si>
  <si>
    <t>Отклонение составило 2216,16 тыс. руб., в том числе: 431,6 тыс. руб - по оплате труда, 612,9 тыс. руб. - по оплате начисления,  69,2 тыс. руб. - экономия по оплате услуг связи,  847,53 тыс. руб. -по коммунальным услугам оплата производилась  согласно выставленных счетов, 104,6 тыс. руб - экономия, документы на услуги по уборке снега не предоставлялись,   89,73тыс. руб. - экономия по техобслуживанию  противопожарных систем,  2,1 тыс. руб. - экономия по оплате программного обеспечения, 54,0 тыс. руб. - экономия по оплате медуслуг в рамках производственного контроля ДК "Сибирь",   4,5 тыс. руб. - оплата по охране ПЦН объектов производилась согласно выставленных счетов.</t>
  </si>
  <si>
    <t>Подпрограмма 3. "Обеспечение исполнения мероприятий муниципальной программы"</t>
  </si>
  <si>
    <t xml:space="preserve">3.1. Обеспечение функций исполнительных органов власти </t>
  </si>
  <si>
    <t>3.1.1. Расходы на обеспечение функций УКСиМП</t>
  </si>
  <si>
    <t>Экономия средств сложилась в связи с предоставлением работникам отпусков без сохранения з/п, предоставления больничных листов, возмещение денежных средств из ФСС РФ</t>
  </si>
  <si>
    <t xml:space="preserve">3.1.2. Расходы на обеспечение деятельности (оказание услуг) архивного отдела Администрации города Когалыма </t>
  </si>
  <si>
    <t xml:space="preserve">3.2. Расходы на обеспечение хозяйственной деятельности учреждений культуры города Когалыма </t>
  </si>
  <si>
    <t xml:space="preserve"> Кассовый расход сложился меньше планового в связи с образованием вакантных ставок, фактически сложившимся расходам по проезду в отпуск, фактически предоставленным коммунальным услугам.</t>
  </si>
  <si>
    <t>Подпрограмма 4. "Развитие отраслевой инфраструктуры города Когалыма"</t>
  </si>
  <si>
    <t xml:space="preserve">4.1. Строительство и реконструкция объектов культуры </t>
  </si>
  <si>
    <t>4.1.1. Реконструкция объекта: "Здание дома культуры "Сибирь", расположенного по адресу: ул. Широкая, 5</t>
  </si>
  <si>
    <t>1. На средства по Соглашению с ПАО "ЛУКОЙЛ" заключено 2 контракта:                                       - №08/2016 от 11.04.2016 на реконструкцию объекта. Функции заказчика по переданы  МУ "УКС г.Когалыма" 12.04.2016, цена контракта 155 000 тыс. руб., срок окончания выполнения работ 28.04.2017. Ведутся работы.                                                             - №9/2016 от 24.06.2016 на благоустройство территории, прилегающей к объекту. Функции заказчика переданы МУ "УКС г.Когалыма" 08.07.2016. Цена контракта 13 070,00 тыс. руб. Срок окончания выполнения работ - 31.07.2017. Ведутся работы.                                                                2. На средства бюджета г.Когалыма заключен контракт №КГ-566,16 от 30.09.2016 на технологическое присоединение объекта к сетям электроснабжения на сумму 18,62 тыс. руб., срок оказания услуг 4 месяца со дня заключения контракта, произведена предоплата на сумму 11,72 тыс. руб.              Средства по данному объекту освоены не в полном объеме, так как сроки исполнения контрактов превышают отчетный финансовый год.</t>
  </si>
  <si>
    <t>4.1.2. Реконструкция объекта "Киноконцертный комплекс  "Янтарь" под филиал Государственного Малого татра России</t>
  </si>
  <si>
    <t xml:space="preserve">На средства по Соглашению с ПАО "ЛУКОЙЛ" выполняется следующее:                1. В 2015 году заключено 3 контракта:        1) №15С2009 от 17.07.2015 на выполнение инженерных изысканий и проектных работ для реконструкции объекта, функции заказчика МУ "УКС г.Когалыма" переданы 31.07.2015, цена контракта 18 692,48 тыс.руб., срок выполнения работ с 01.08.2015 по 01.10.2016. Работы выполнены, оплата произведена в полном объеме (1 760,0 тыс.руб. в 2015 году).                                                    2) №15С2014 от 17.07.2015 на оказание услуг по ведению авторского надзора за реконструкцией объекта, функции заказчика по контракту МУ"УКС г.Когалыма" переданы 31.07.2015, цена контракта 2 450,0 тыс.руб., срок оказания услуг с 01.08.2016 по 31.12.2017.                                               3) №16/36 от 21.10.2016 на реконструкцию объекта, функции заказчика по контракту МУ "УКС г. Когалыма" переданы 16.11.2016, цена контракта 601 535,93 тыс. руб. (выделено на 2016 год - 279 953,52 тыс. руб.), срок окончания выполнения работ 30.11.2017. Уплачен аванс в размере 120 307,19 тыс. руб., ведется выполнение работ.   2. На средства бюджета г.Когалыма заключен контракт №КГ-545.16 от 11.10.2016 на технологическое присоединение объекта к сетям электроснабжения на сумму 88,10 тыс.руб, срок оказания услуг 2 года со дня заключения контракта.                            Средсва по данному объекту освоены не в полном объеме, так как сроки исполнения контрактов превышают отчетный финансовый год.                                    </t>
  </si>
  <si>
    <t xml:space="preserve">4.2. Укрепление материально-технической базы учреждений культуры города Когалыма </t>
  </si>
  <si>
    <t>4.2.1. Автоматизация культурно-досугового учреждения города Когалыма</t>
  </si>
  <si>
    <t>Приобретение системного блока к ПК.</t>
  </si>
  <si>
    <t>4.2.2. Приобретение оборудования для проведения культурно-массовых мероприятий в городе Когалыме</t>
  </si>
  <si>
    <t>Генератор тумана, светильники.</t>
  </si>
  <si>
    <t>4.2.3. Приобретение музыкальных инструментов для проведения культурно-массовых мероприятий, развития деятельности творческих формирований</t>
  </si>
  <si>
    <t>Приобретение цифрового пианино (2 ед.)</t>
  </si>
  <si>
    <t>4.2.4. Поддержка образцовых художественных коллективов, народных самодеятельных коллективов города Когалыма</t>
  </si>
  <si>
    <t>Отклонение составило 0,4 тыс. руб. - договор на поставку костюмов для творческих коллективов заключен на меньшую сумму. Приобретено 10 костюмов.</t>
  </si>
  <si>
    <t>4.2.5. Приобретение микрофонов, программного обеспечения в МБУ "МВЦ"</t>
  </si>
  <si>
    <t>Приобретены микрофоны.</t>
  </si>
  <si>
    <t>4.2.6. Приобретение планшетов для рисования песком, комода для планшетов, специальной литературы в МБУ "ЦБС"</t>
  </si>
  <si>
    <t>Приобретены планшеты для рисования песком, комод для планшетов, специальная литература.</t>
  </si>
  <si>
    <t>4.2.7. Приобретение телевизора для  МБУ "ЦБС"</t>
  </si>
  <si>
    <t>Приобретен телевизрор</t>
  </si>
  <si>
    <t>4.2.8. Приобретение выставочного оборудования для МБУ "МВЦ"</t>
  </si>
  <si>
    <t>Приобретено выставочное оборудование.</t>
  </si>
  <si>
    <t xml:space="preserve">12. "Развитие культуры в городе Когалыме"                     </t>
  </si>
  <si>
    <t>Подпрограмма 1. Общее образование. Дополнительное образование детей.</t>
  </si>
  <si>
    <t>1.1 Основное мероприятие "Развитие системы дошкольного и общего образования" (показатели 1, 2, 3, 4, 5, 6 )</t>
  </si>
  <si>
    <t>1.1.1. Развитие системы выявления, поддержки, сопровождения и стимулирования одаренных детей в различных сферах деятельности</t>
  </si>
  <si>
    <t>Выезд учащихся и сопровождающих на окружные олимпиады. Дошкольные организации - 143,0 тыс. руб. - творческий отчетный концерт музыкальных руководителей, городской конкурс юных чтецов, детского рисунка, конструирования, спортивные "Губернаторские состязания". Чемпионат России (Что? Где? Когда?) СОШ 5 - 17,9 тыс. руб., (Ученик года) СОШ 10 - 56,2 тыс. руб. "Учебно-полевые сборы" -195,0 тыс. руб. Выезд на "Бал выпускников"- 25,9 тыс. руб.</t>
  </si>
  <si>
    <t>Приказ управления образования № 392 от 23.05.2016 ""Об организации вручения именных премий ООО ""ЛУКОЙЛ-Западная Сибирь"</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</si>
  <si>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t>
  </si>
  <si>
    <t>138,0 тыс. руб -  премия победителям конкурса "Учитель года-2016". Конкурс проведён 12.02.2016 г. выплаты на основании постановления Администрации города "Об итогах и награждении победителей". Выплачена премия 138,0 тыс. руб. - Занкович А.В.,  Лавренюк А.Н., Сидорова О.В.  550,0 тыс. - гранты Главы города.</t>
  </si>
  <si>
    <t>1.1.3.  Финансирование МАОУ "СОШ №8" в рамках проекта "Формула успеха"</t>
  </si>
  <si>
    <t>Орг. взнос за участие в конкурсе "Малахитовый узор", "Медвежий угол", приобретение орг. техники, расходных материалов к орг.технике., оплата за проведение курсов, интерактивные карты, МФУ, оплата ежегодного взноса</t>
  </si>
  <si>
    <t>1.2 Основное мероприятие "Развитие системы дополнительного образования детей." (показатели 7 )</t>
  </si>
  <si>
    <t>бюджет города Когалыма - 101 направление</t>
  </si>
  <si>
    <t>1.2.1.Развитие системы доступного дополнительного образования в соответствии с индивидуальными запросами населения</t>
  </si>
  <si>
    <t xml:space="preserve">2658,9 т. руб. - средства ОБ - субсидия на повышение заработной платы по указу Президента  МАУ "Школа искусств" </t>
  </si>
  <si>
    <t xml:space="preserve">140,0 т. руб. - средства МБ - софинансирование субсидия на повышение заработной платы по указу Президента  МАУ "Школа искусств" </t>
  </si>
  <si>
    <t>1.2.2.Развитие системы выявления, поддержки, сопровождения и стимулирования одаренных детей в различных сферах деятельности</t>
  </si>
  <si>
    <t>Выезд команды МАУ "ДДТ" для участия в фестивале "Адмиралтейская звезда" - 99,7 т.руб.; Конкурс-фестиваль "Урал собирает друзей" МАУ ДШИ - 32,3 тыс. руб. "Школа безопасности" МАУ ДДТ - 100,0 тыс. руб.</t>
  </si>
  <si>
    <t>1.3 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Когалыма" (показатели 8, 9, 10 )</t>
  </si>
  <si>
    <t>1.3.1.Обеспечение доступности качественного общего образования в соответствии с современными требованиями</t>
  </si>
  <si>
    <t xml:space="preserve">Подпрограмма 2. Система оценки качества образования и информационная прозрачность системы образования города Когалыма. </t>
  </si>
  <si>
    <t>2.1 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(показатели 11, 12, 13 )</t>
  </si>
  <si>
    <t>2.1.1.Финансовое и организационно-методическое сопровождение по исполнению  МАУ "Межшкольный методический центр города Когалыма" муниципального задания на оказание муниципальных услуг (выполнение работ)</t>
  </si>
  <si>
    <t>2.1.2.Организация и проведение государственной итоговой аттестации</t>
  </si>
  <si>
    <t>Плановые ассигнований на проведение ЕГЭ (приобретение картриджей)</t>
  </si>
  <si>
    <t>Подпрограмма 3.  Молодёжь города Когалыма и допризывная подготовка.</t>
  </si>
  <si>
    <t>3.1 Основное мероприятие "Создание условий для формирования духовно-нравственных и гражданско,- военно -патриотических качеств молодежи" (показатели 14, 15)</t>
  </si>
  <si>
    <t>3.1.1.Организация мероприятий по духовно-нравственному развитию и  формированию гражданско-патриотических качеств молодёжи</t>
  </si>
  <si>
    <t>Мероприятие "Здравствуй лето! Выходи играть!", Проведение конкурса"Родина моя" (костюмы), игра "Зарница", игровая программа ""Молодёжь во славу победы", городской фестиваль семейного творчества, соревнования "Молодёжные старты"</t>
  </si>
  <si>
    <t>3.1.2.Организация и проведение городского конкурса среди общеобразовательных организаций на лучшую подготовку граждан РФ к военной службе</t>
  </si>
  <si>
    <t>Награждение победителей ежегодного городского конкурса "На лучшую подготовку граждан РФ среди учебных заведений города Когалыма к военной службе" 100,0 тыс. рублей - укрепление материально-технической базы кабинета ОБЖ (фотоаппарат, мишенная установка для стрельбы, опора для ружья, портреты маршалов СССР, методлитература наглядные пособия по начальной военной подготовке)</t>
  </si>
  <si>
    <t>3.2 Основное мероприятие "Содействие социализации, росту созидательной активности и потенциала молодежи" (показатель 16 )</t>
  </si>
  <si>
    <t>3.2.1.Организация мероприятий по социализации и поддержке талантливой и инициативной молодёжи</t>
  </si>
  <si>
    <t>Создание АРТ - площадки для молодежи, авиа-ракетомодельный клуб "Авиатор", авиационно-технические виды спорта.</t>
  </si>
  <si>
    <t>3.2.2.Организация деятельности молодёжных трудовых отрядов</t>
  </si>
  <si>
    <t>3.3 Основное мероприятие "Обеспечение  деятельности учреждения сферы работы с молодёжью по исполнению муниципального задания (оказанию услуг) и укрепление его материально-технической базы" (показатели 17, 18, 19)</t>
  </si>
  <si>
    <t>3.3.1.Финансовое и организационно-методическое сопровождение по исполнению  МБУ "МКЦ "Феникс" муниципального задания на оказание муниципальных услуг, укрепление материально-технической базы учреждения</t>
  </si>
  <si>
    <t xml:space="preserve">Ежемесячное содержание МБУ "МКЦ" "Феникс". </t>
  </si>
  <si>
    <t>Подпрограмма 4.   "Ресурсное обеспечение системы образования"</t>
  </si>
  <si>
    <t>4.1 Основное мероприятие "Финансовое обеспечение полномочий управления образования" (показатели 20, 21 )</t>
  </si>
  <si>
    <t>4.1.1.Финансовое и организационно-методическое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</si>
  <si>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Экономия плановых ассигнований Аппарат управления  согласно  фактически начисленной заработной платы, имеющимися больничными листами.</t>
  </si>
  <si>
    <t>4.1.2.Проведение мероприятий аппаратом управления</t>
  </si>
  <si>
    <t>Орг. взнос за участие специалистов УО в Августовской конференции, приобретение баннера</t>
  </si>
  <si>
    <t>4.2 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(показатели 22, 23 )</t>
  </si>
  <si>
    <t>4.2.1.Обеспечение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</si>
  <si>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Проведение ремонтных работ СОШ № 1,3,6,7,8,10   МАУ ДШИ, МАУ ММЦ, д\с Сказка , Буратино, Чебурашка, Золушка, Цветик-семицветик. Оплата согласно фактически проведённых работ, актов выполненных работ.</t>
  </si>
  <si>
    <t>бюджет города Когалыма , в том числе:</t>
  </si>
  <si>
    <t>С ООО ПКБ "Еврострой" заключен контракт от 04.03.2016 №02/02 на выполнение работ по объекту МАОУ "СОШ №10" - окраска фасада и периметрального ограждения, опор освещения.Работы по объекту выполнены. Оплата произведена в полном объёме.</t>
  </si>
  <si>
    <t>4.2.2. Создание системных механизмов сохранения и укрепления здоровья детей в образовательных организациях</t>
  </si>
  <si>
    <t>Плановые ассигнованийя выделены на 160 дней питания в год. Если факт по детодням питания превысит план в 160 дней на которые согласно расчётов ОБ выделяет деньги, оплата кредиторской задолженности будет произведена в 2017 году. Возможна экономия по МБ оплата питания внеурочной деятельности</t>
  </si>
  <si>
    <t>4.3 Основное мероприятие "Развитие материально-технической базы образовательных организаций" (показатель 24)</t>
  </si>
  <si>
    <t>4.3.1.Развитие инфраструктуры общего и дополнительного образования</t>
  </si>
  <si>
    <t>4.3.2. Оснащение материально-технической базы образовательных организаций и учреждений в соответствии с современными требованиями</t>
  </si>
  <si>
    <t xml:space="preserve">Средства фонда депутатов ХМАО-Югры </t>
  </si>
  <si>
    <t>Средства поступившие по распоряжению Правительства ТО (ДШИ -114,8 т. руб. - электронная ударная установка, СОШ 3- 170,0 т.руб. - радиоуправляемые модели, СОШ 1 - 150,0 т.руб. - наборы по робототехнике, ДШИ- 200,0 т.руб. костюмы, СОШ 1 литература - 73,2 т.руб., д\с Чебурашка - 59,5 т. руб. песочницы))</t>
  </si>
  <si>
    <t xml:space="preserve">13. «Развитие образования в городе Когалыме» </t>
  </si>
  <si>
    <t>Подпрограмма 1. " Организация и обеспечение мероприятий в сфере гражданской обороны, защиты населения и территорий города Когалыма от чрезвычайных ситуаций"</t>
  </si>
  <si>
    <t>1.1.Содержание и развитие  Муниципального казённого учреждения «Единая дежурно-диспетчерская служба города Когалыма»</t>
  </si>
  <si>
    <t>Отклонение образовалась, в результате оплаты по муниципальным контрактам за каналы связи ТАСЦО; оплаты льготного проеза к месту отдыха и обратно; оплаты компенсации стоимости за санаторно-курортное лечение, наличие вакантных должностей в течение 8 меяцев 2016 года.</t>
  </si>
  <si>
    <t>1.2. Создание общественных спасательных постов в местах массового отдыха людей на водных объектах города Когалыма (1)</t>
  </si>
  <si>
    <t xml:space="preserve">Заключены 2 договора с ИП Остапенко Н.В. на оказание  услуг по обеспечению безопасности людей, охране их жизни и здоровья на водных объектах города Когалыма. Оплата произведена по окончании оказания услуг, согласно условий договора (платежные поручния №0463 от20.07.2016 и №0463 от 17.08.2016). </t>
  </si>
  <si>
    <t>1.3. Приобретение технических средств и оборудования для подготовки населения, нужд гражданской обороны и защиты населения от чрезвычайных ситуаций (2)</t>
  </si>
  <si>
    <t xml:space="preserve">Согласовано перераспределение денежных средств, предоставленных для исполнения мероприятия 1.1. (услуги по техническому обслуживанию территориальной автоматизированой системы централизованого оповещения населения (ТАСЦО). Служебная записка от 19.02.2016 №21-Вн-28. </t>
  </si>
  <si>
    <t>Подпрограмма 2: "Укрепление пожарной безопасности в городе Когалыме"</t>
  </si>
  <si>
    <t>2.1. Организация обучения населения мерам пожарной безопасности, агитация и пропаганда в области пожарной безопасности (3)</t>
  </si>
  <si>
    <t xml:space="preserve">Электронный аукцион на поставку печатной продукции выйграло ООО "Алекс Принт" предложив наименьшую цену контракта 110 038,60 рублей. Экономия составит 141 958,67 рублей.  Печатная продукция поставленна. Контракт оплачен.  Заключен договор на оказание услуг трансляции видеороликов социальной направленности в эфире телевизионного канала с ООО Медиа-холдинг "Западная Сибирь" от 15.09.16 №16МХ0126. Услуги выполнены и оплачены в полном объеме.                                                                              </t>
  </si>
  <si>
    <t>2.2. Приобретение средств по организации пожаротушения (4)</t>
  </si>
  <si>
    <t>2.3.Развитие материально-технической базы противопожарной службы города Когалыма (5)</t>
  </si>
  <si>
    <t>2.3.1. Строительство объекта: "Тренажерный комплекс "Теплодымокамера"</t>
  </si>
  <si>
    <t>Заключено 2 контракта: 
1) №17/2016 от 11.04.2016, функции заказчика МУ "УКС г. Когалыма" переданы 11.04.2016, цена контракта 15 000,00 тыс. руб., сроки окончания выполнения работ 23.09.2016. Работы выполнены в полном объеме.
2) №13/2016 от 31.08.2016 на сумму 0,3 тыс. руб., срок выполнения работ 2 дня с даты заключения контракта.
Работы выполнены и оплачены в полном объеме.</t>
  </si>
  <si>
    <t>Подпрограмма 3. "Финансовое обеспечение деятельности отдела по делам гражданской обороны и чрезвычайных ситуаций Администрации города Когалыма"</t>
  </si>
  <si>
    <t>3.1.Содержание отдела по делам гражданской обороны и чрезвычайных ситуаций Администрации города Когалыма (1-5)</t>
  </si>
  <si>
    <t xml:space="preserve">Отклонение образовалась, в результате: 1. Оплаты  наличия листов нетрудоспособности, предоставление неоплачиваемого отпуска и наличия свободной вакантной ставки специалиста-эксперта.  </t>
  </si>
  <si>
    <t>14.  "Защита населения и территорий от чрезвычайных ситуаций и укрепление пожарной безопасности в городе Когалыме"</t>
  </si>
  <si>
    <t>Подпрограмма 1. "Совершенствование системы муниципального стратегического управления"</t>
  </si>
  <si>
    <t xml:space="preserve">1.1.Реализация механизмов стратегического управления социально-экономическим развитием города Когалыма </t>
  </si>
  <si>
    <t>1.1.1. Мониторинг социально-экономического развития города Когалыма</t>
  </si>
  <si>
    <t>Произведена оплата за статистические сборники  на основании Акта об оказании услуг.</t>
  </si>
  <si>
    <t>1.1.2. Обеспечение деятельности управления экономики Администрации города Когалыма</t>
  </si>
  <si>
    <t>Неполное освоение денежных средств связано с тем, что заработная плата и начисления на выплаты по оплате труда произведены  за фактически отработанное время</t>
  </si>
  <si>
    <t>Подпрограмма 2. «Совершенствование государственного и муниципального управления»</t>
  </si>
  <si>
    <t>2.1.Организация предоставления государственных  и муниципальных услуг в многофункциональных центрах</t>
  </si>
  <si>
    <t>2.1.1. Обеспечение деятельности муниципального автономного учреждения  «Многофункциональный центр предоставления государственных и муниципальных услуг»</t>
  </si>
  <si>
    <t>2.2.Организация и проведение процедуры определения поставщика (подрядчика, исполнителя) для заказчиков города Когалыма</t>
  </si>
  <si>
    <t>Неполное освоение денежных средств по выплате заработной платы и начислениям на выплаты по оплате труда произведены за фактически отработанное время.</t>
  </si>
  <si>
    <t>Подпрограмма 3. «Развитие малого и среднего  предпринимательства в городе Когалыме»</t>
  </si>
  <si>
    <t>3.1.Содействие развитию малого и среднего предпринимательства в муниципальном образовании город Когалым</t>
  </si>
  <si>
    <t>3.1.1.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 о деятельности организаций образующим инфраструктуру поддержки субъектов малого и среднего предпринимательства в городе Когалыме, иной информации для субъектов малого и среднего предпринимательства</t>
  </si>
  <si>
    <t xml:space="preserve">3.1.2. Проведение образовательных мероприятий для Субъектов и организаций </t>
  </si>
  <si>
    <t>Заключены 2 муниципальных контракта:
1) на оказание услуг по проведению семинаров (6 семинаров по 8 часов) на общую сумму 35,6 тыс. рублей. Семинары проведены в сентябре, количество слушателей составило 20 человек. 
2) на оказание услуг по организации и проведению тренингов, деловых игр на общую сумму 62,7 тыс. рублей.Тренинги провелись в октябре 2016 года.</t>
  </si>
  <si>
    <t>3.1.3.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t>
  </si>
  <si>
    <t xml:space="preserve">3.2. Финансовая поддержка субъектов малого и среднего предпринимательства в муниципальном образовании город Когалым
</t>
  </si>
  <si>
    <t>3.2.1. Создание условий для развития Субъектов, осуществляющих деятельность в направлениях: экология, быстровозводимое домостроение, крестьянско-фермерские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</si>
  <si>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3.2.2.  Финансовая поддержка Субъектов, осуществляющих производство и реализацию товаров и услуг в социально значимых видах деятельности, определенных настоящей программой, в части компенсации арендных платежей за нежилые помещения и по предоставленным консалтинговым услугам</t>
  </si>
  <si>
    <t>3.2.3.  Возмещение затрат социальному предпринимательству и семейному бизнесу</t>
  </si>
  <si>
    <t>3.2.4.  Финансовая поддержка социального предпринимательства, в том числе предоставление грантовой поддержки социальному предпринимательству</t>
  </si>
  <si>
    <t>3.2.5.  Грантовая поддержка начинающих предпринимателей</t>
  </si>
  <si>
    <t xml:space="preserve">Проведен конкурс по предоставлению грантовой поддержки начинающим предпринимателям, сумма гранта – 300,00 тыс. рублей. Документы на получение средств из окружного бюджета направлены в Департамент экономического развития ХМАО-Югры. Оплата произведена по факту поступления денежных средств. </t>
  </si>
  <si>
    <t>3.2.6. Развитие молодежного предпринимательства</t>
  </si>
  <si>
    <r>
      <t xml:space="preserve">Проведён городской конкурс по предоставлению гранта в форме субсидии на развитие молодежного предпринимательства  - 1 грант в размере 300,00 тыс. рублей. Документы на получение средств из окружного бюджета направлены в Департамент экономического развития ХМАО-Югры. Оплата произведена по факту поступления денежных средств. 
</t>
    </r>
    <r>
      <rPr>
        <sz val="12"/>
        <color indexed="10"/>
        <rFont val="Times New Roman"/>
        <family val="1"/>
        <charset val="204"/>
      </rPr>
      <t/>
    </r>
  </si>
  <si>
    <t>3.2.7.Организация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t>
  </si>
  <si>
    <t>3.2.8. Грантовая поддержка на развитие предпринимательства</t>
  </si>
  <si>
    <t>Проведено 2 конкурса: 
- городской конкурс «Предприниматель года» - 1 грант в размере 500,00 тыс. рублей;  
- конкурс по предоставлению грантовой поддержки на развитие предпринимательства - 1 грант в размере 500,00 тыс. рублей.</t>
  </si>
  <si>
    <t>3.3.Финансовая поддержка организаций инфраструктуры, обеспечивающих создание благоприятного предпринимательского климата и условий для ведения бизнеса</t>
  </si>
  <si>
    <t>3.3.1.Финансовая поддержка Организаций, осуществляющих в муниципальном образовании город Когалым оказание Субъектам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Субъектов и Организаций</t>
  </si>
  <si>
    <t xml:space="preserve">Проведен конкурс на получение субсидии с целях компенсации части затрат, связванных с оказанием услуг по развитию и поддержке субъектов малого и среднего предпринимательства на сумму 297,00 тыс. рублей. </t>
  </si>
  <si>
    <r>
      <t>Всего МАУ "МФЦ г.Когалыма" за январь-декабрь 2016 года было оказано 39 079  услуг</t>
    </r>
    <r>
      <rPr>
        <sz val="12"/>
        <color indexed="10"/>
        <rFont val="Times New Roman"/>
        <family val="1"/>
        <charset val="204"/>
      </rPr>
      <t xml:space="preserve">, </t>
    </r>
    <r>
      <rPr>
        <sz val="12"/>
        <rFont val="Times New Roman"/>
        <family val="1"/>
        <charset val="204"/>
      </rPr>
      <t>проведено 
12 034 консультации.</t>
    </r>
  </si>
  <si>
    <t xml:space="preserve">Проведено два конкурса по предоставлению грантовой поддержки социального предпринимательства. Итоги подведены, объявлены победители.общая сумма грантов составила – 1 200,00 рублей. Документы на получение средств из окружного бюджета направлены в Департамент экономического развития ХМАО-Югры. Оплата произведена в полном объеме.
</t>
  </si>
  <si>
    <t xml:space="preserve">15. «Социально - экономическое развитие и инвестиции муниципального образования город Когалым» </t>
  </si>
  <si>
    <t>Подпрограмма 1. «Создание условий для обеспечения потребителей качественными коммунальными услугами»</t>
  </si>
  <si>
    <t>1.1. Реконструкция, расширение, модернизация, строительство и капитальный ремонт объектов коммунального комплекса (1,2,6,7)</t>
  </si>
  <si>
    <t>1.1.1.Предоставление субсидии на капитальный ремонт (с заменой) систем теплоснабжения, водоснабжения и водоотведения для подготовки к осенне-зимнему периоду (1,2)</t>
  </si>
  <si>
    <t xml:space="preserve">Выполнены работы по кап.ремонту ветхих сетей тепло-водоснабжения 4 и 5 м/р-нов г.Когалыма </t>
  </si>
  <si>
    <t>1.1.2. Капитальный ремонт канализационных насосных станций (6)</t>
  </si>
  <si>
    <t xml:space="preserve">
На отчетную дату разаработана рабочая документация на ремонт КНС.
Заключено 2 контракта:
1) №85 от 05.08.2016 на сумму 56,77 тыс.руб., срок окончания выполнения работ 30.09.2016;
2) №86 от 05.08.2016 на сумму 56,77 тыс.руб., срок окончания выполнения работ 30.09.2016.
Работы выполнены и оплачены в полном объеме.
</t>
  </si>
  <si>
    <t>1.1.3. Актуализация схемы теплоснабжения города Когалыма (7)</t>
  </si>
  <si>
    <t xml:space="preserve">По результатам расмотрения заявок на участие в открытом аукционе на выполнение работ по актуализации схемы теплоснабжения МО г.Когалым на период до 2031 года определён победитель ООО "Джи Динамика" г.Санкт-Петербург, с которым будет заключен МК на сумму 487,0т.р. Дата завершения контракта - 01.11.2016. 
17.10.2016 проект был представлен подрядчиком с задержкой в 17 дней (МКУ "УЖКХ" направлена претензия в адрес подрядчика)., 27.10.2016 по итогам заседания Рабочей группы по актуализации схемы теплоснабжения, проект направлен в адрес подрядчика на доработку и устранение замечаний, срок предоставления проекта продлен до 10.11.2016.
Замечания устранены, оплата проведена в полном объеме.
</t>
  </si>
  <si>
    <t>1.1.4. Строительство объекта: Блочная котельная по улице Комсомольская</t>
  </si>
  <si>
    <t>Функции заказчика по контракту от 03.10.2016 №16/34 на строительство объекта переданы МУ "УКС г.Когалыма" 07.10.2016.
Выплачен аванс 50% от стоимости контракта, что составляет 21675,00 тыс.руб. Ведутся работы по разработке ПСД.
Средства по данному объекту освоены не в полном объеме, так как срок исполнения контракта превышает отчетный финансовый год.</t>
  </si>
  <si>
    <t>Подпрограмма 2. «Содействие проведению капитального ремонта многоквартирных домов»</t>
  </si>
  <si>
    <t>2.1. Содействие проведению капитального ремонта многоквартирных домов (3,4)</t>
  </si>
  <si>
    <t>2.1.1. Покраска, отделка фасадов зданий муниципального жилищного фонда, находящегося на территории города Когалыма (3)</t>
  </si>
  <si>
    <t>Заключен контракт от 04.04.2016 №02/02 с ООО ПКФ "ЕвроСтрой" на вып. работ по объекту: "Покраска, отделка фасада зданий жилого фонда, соц. сферы и др. зданий, находящегося на территории г. Когалым" на сумму 50млн.руб. Проведена предоплата 30%.
По состоянию на текущую дату выполнены работы по окраске фасадов многоквартирных жилых домов, расположенных по следующим адресам:ул.Дружбы Народов д.18а, 18б, 26а; ТП-72, улДружбы Народов 32/1, ул.Мира д.14, 16, ул.Молодёжная д.13а, 13б, 14, 15. Оплата работ проведена в полном объёме согласно актам выполненных работ по формам КС-2 и КС-3.  
Работы по контрактам завершены, оплата проведена в полном объеме</t>
  </si>
  <si>
    <t>2.1.2. Обеспечение мероприятий по проведению капитального ремонта многоквартирных домов</t>
  </si>
  <si>
    <t>В рамках мероприятия проведен капитальный ремонт 23 многоквартирных жилых домов</t>
  </si>
  <si>
    <t>2.2. Предоставление субсидий на благоустройство домовых территорий (ремонт внутриквартальных территорий (придомовых территорий) и проездов города Когалыма) (4)</t>
  </si>
  <si>
    <t xml:space="preserve">Подпрограмма 3. «Поддержка частных инвестиций в жилищно-коммунальном комплексе».  </t>
  </si>
  <si>
    <t xml:space="preserve">3.1. Возмещение части затрат на уплату процентов организациям коммунального комплекса по привлекаемым заемным средствам на реконструкцию, модернизацию и развитие систем теплоснабжения, водоснабжения и водоотведения города Когалыма </t>
  </si>
  <si>
    <t xml:space="preserve">Финансирование предприятий-участников инвест программ проводится по факту поступления денежных средств из бюджета автономного округа по Соглашению между МО г.Когалым и Департаментом ЖККиЭ  при предоставлении подтверждающих документов от предприятий-участников. 
Денежные средства, поступившие из округа перечислены в полном объеме. </t>
  </si>
  <si>
    <t>3.2. Строительство автоматизированной водогрейной котельной установленной тепловой мощностью 72МВт</t>
  </si>
  <si>
    <t>Подпрограмма 4. «Обеспечение реализации муниципальной программы»</t>
  </si>
  <si>
    <t>4.1. Обеспечение деятельности отдела развития жилищно-коммунального хозяйства (5)</t>
  </si>
  <si>
    <t>Экономия за счёт выплаты больничного листа</t>
  </si>
  <si>
    <t xml:space="preserve"> 16. «Развитие жилищно-коммунального комплекса и повышение энергетической эффективности в городе Когалыме»</t>
  </si>
  <si>
    <t>Подпрограмма 1. «Автомобильный транспорт»</t>
  </si>
  <si>
    <t>1.1. Организация пассажирских перевозок автомобильным транспортом общего пользования по городским маршрутам (1)</t>
  </si>
  <si>
    <t>федерадьный бюджет</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</si>
  <si>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</si>
  <si>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в том числе (2,3,9,10)</t>
  </si>
  <si>
    <t>2.1.1. Ремонт, в том числе капитальный, автомобильных дорог общего  пользования местного значения, в том числе (2)</t>
  </si>
  <si>
    <t>Заключено 3 муниципальных контракта:
1) №0187300013716000006 от 23.03.2016. Стоимость контракта 66356,72 тыс.руб. Срок выполнения работ по 08.08.2016. Работы выполнены с нарушением сроков выполнения работ, оплата проведена в полном объеме.
2) №0187300013716000061 от 26.05.2016. Стоимость контракта 21425,31 тыс.руб. Срок выполнения работ по 08.08.2016. 
Работы выполнены с нарушением сроков выполнения работ, оплата проведена в полном объеме.
3) №0187300013716000113 от 21.09.2016. Стоимость контракта 107,67 тыс.руб. срок окончания выполнения работ 09.10.2016, работы выполнены и оплачены в полном объеме.
В рамках данного мероприятия на отчетную дату отремонтировано 60 252,6 кв.м. асфальтобетонного покрытия.</t>
  </si>
  <si>
    <t>2.1.2. Диагностика, обследование и испытание мостов города Когалыма (3)</t>
  </si>
  <si>
    <t>2.1.3. Лабораторные исследования асфальто-бетонного покрытия</t>
  </si>
  <si>
    <t xml:space="preserve">Заключено 2 контракта:
1) №08/2016 от 08.07.2016 на сумму 88,78 тыс.руб., срок окончания оказания услуг 20.08.2016; контракт исполнен в полном объеме;
2) №09/2016 от 08.07.2016 на сумму 98,30 тыс.руб., срок окончания - 20.08.2016; контракт исполнен в полном объеме.
</t>
  </si>
  <si>
    <t>2.1.4. Реконструкция участка автомобильной дороги по ул. Дружбы народов со строительством кольцевых развязок (10)</t>
  </si>
  <si>
    <t>Контракт на субаренду земельного участка не заключен, так как стороны контракта не достигли договоренности по условиям контракта</t>
  </si>
  <si>
    <t>2.1.5. Реконструкция автомобильной дороги по улице Янтарная со строительством транспортной развязки на пересечении улиц Дружбы-Народов- Степана Повха-Янтарной</t>
  </si>
  <si>
    <t>2.2. Обеспечение функционирования сети автомобильных дорог общего пользования местного значения (4,5,6,7,8)</t>
  </si>
  <si>
    <t>2.2.1.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</si>
  <si>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2.2.2. Техническое обслуживание электрооборудования светофорных объектов (5)</t>
  </si>
  <si>
    <t xml:space="preserve">
Произведена корректировка кассовых расходов по оплате  ООО "Квадрат" выполненных работ по текущему ремонту светофорных объектов на основании исполнительных листов Арбитражного  суда ХМАО-Югры. Неполное освоение денежных средств обусловлено неподписанием со стороны МКУ "УЖКХ г.Когалыма" актов выполненных работ в связи с имеющимися претензиями к исполнителю работ.</t>
  </si>
  <si>
    <t>2.2.3. Организация обеспечения электроэнергией светофорных объектов (6)</t>
  </si>
  <si>
    <t>Оплата проведена согласно фактически представленному счету-фактуре за отчетный период (тариф за электроэнергию по факту ниже запланированного)</t>
  </si>
  <si>
    <t>2.2.4. Установка, перенос и модернизация светофорных объектов (7,8)</t>
  </si>
  <si>
    <t>Объявлен аукцион на выполнение мероприятия. По результатам проведённого аукциона в электронной форме заключен МК на выполнение работ по модернизации и обустройству светофорных объектов города Когалыма с АО "ЮТЭК-Когалым" на сумму 1374,12т.р. Работы выполнены, оплата проведена в полном объеме.</t>
  </si>
  <si>
    <t>2.2.5. 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</si>
  <si>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r>
      <t>Заключен контракт №16ДО421 от 29.06.2016 на реконструкцию объекта, функции заказчика переданы 22.07.2016, срок окончания выполнения работ 30.11.2016. Перечислен аванс в размере 30% от цены контракта,работы выполнены, оплата проведена в полномобъеме
Заключено 5 муниципальных контрактов на изготовление технических планов на общую сумму 397,00 тыс.руб., работы выполнены, оплата проведена в полном объеме. Сетевой график в части изготовления технических планов исполнен не в полном объеме, в связи с образованием экономии в результате уменьшения объема работ по итогам выполнения работ по реконструкции объекта.</t>
    </r>
    <r>
      <rPr>
        <sz val="12"/>
        <color indexed="8"/>
        <rFont val="Times New Roman"/>
        <family val="1"/>
        <charset val="204"/>
      </rPr>
      <t xml:space="preserve">
</t>
    </r>
  </si>
  <si>
    <t>17. «Развитие транспортной системы города Когалыма»</t>
  </si>
  <si>
    <t xml:space="preserve">Подпрограмма 1 "Повышение профессионального уровня муниципальных служащих органов местного самоуправления муниципального образования городской округ город Когалым" </t>
  </si>
  <si>
    <t xml:space="preserve"> Экономия денежных средств по данному мероприятию сложилась, в связи проведением электронных аукционов на право заключить муниципальные контракты на оказание услуг по организации и проведению профессиональной переподготовка и курсов повышения квалификации.                                   Запланированное обучение на 2016 год  для муниципальных служащих органов местного самоуправления муниципального образования городской округ город Когалым организовано в полном объеме.                    </t>
  </si>
  <si>
    <t xml:space="preserve">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 </t>
  </si>
  <si>
    <t xml:space="preserve">Подпрограмма 2 "Создание условий для развития муниципальной службы органов местного самоуправления
 муниципального образования городской округ город Когалым" </t>
  </si>
  <si>
    <t>2.1.Обеспечение полномочий и функций управления по общим вопросам Администрации города Когалыма  (2,3)</t>
  </si>
  <si>
    <t xml:space="preserve">2.1.1. Материально-техническое обеспечение структурных подразделений Администрации города Когалыма </t>
  </si>
  <si>
    <t xml:space="preserve">Экономия денежных средств сложилась, в связи с проведением электронных торгов на оказание услуг по подписке на периодические печатные издания и поставку офисных кресел. </t>
  </si>
  <si>
    <t xml:space="preserve">2.1.2. Организация представительских мероприятий (расходов) Администрацией города Когалыма </t>
  </si>
  <si>
    <t xml:space="preserve"> Экономия денежных средств  сложилась, в связи проведением электронных торгов на поставку корпоративных открыток, сувенирной продукции, фоторамок и ламинированных пакето, адресных папок.                                                                              Расходование средств по данному мероприятию  в 2016 году проводилось в соответствии с утвержденным  Планом мероприятий  на 2016 год за счет представительских расходов.</t>
  </si>
  <si>
    <t xml:space="preserve">2.1.3.  Обеспечение предоставления муниципальным служащим гарантий, установленных действующим законодательством о муниципальной службе </t>
  </si>
  <si>
    <t xml:space="preserve">Денежные средства по данному мероприятию были запланированы с  учётом возможного увеличения получателей пенсии за выслугу лет. Право на муниципальную пенсию за выслугу лет в 2016 году имеют 25 муниципальных служащих  Администрации города Когалыма. В 2016 году было уволено 2 муниципальных служащих, обладающим данным правом.
А также экономия денежных средств сложилась в связи со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t>
  </si>
  <si>
    <t xml:space="preserve">2.1.4.  Обеспечение расходов, связанных с командировками </t>
  </si>
  <si>
    <t>Экономия денежных средств сложилась  в связи  с использованием видеоконференцсвязи при проведении совещаний, конференций и других мероприятий, которая не требует личного присутствия в других городах.</t>
  </si>
  <si>
    <t>2.2. Обеспечение выполнения полномочий и функций, возложенных на органы местного самоуправления Администрации города Когалыма (4)</t>
  </si>
  <si>
    <t xml:space="preserve">Экономия денежных средств сложилась
в связи тем, что:                                                                                     - муниципальные служащие управления по общим вопросам, юридического управления, специального сектора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 наличием вакансий в структурных подразделениях Администрации города Когалыма.                                                                        
</t>
  </si>
  <si>
    <t>Подпрограмма 1: «Реализация полномочий в области строительства, градостроительной деятельности и жилищных отношений»</t>
  </si>
  <si>
    <t xml:space="preserve">1.1. Реализация полномочий в области градостроительной деятельности </t>
  </si>
  <si>
    <t xml:space="preserve">1.2.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 </t>
  </si>
  <si>
    <t>1.2.1. Наименование подмероприятия:
"Магистральные и внутриквартальные инженерные сети застройки жилыми домами поселка Пионерный города Когалыма"</t>
  </si>
  <si>
    <t>1) Муниципальный контракт №01/2016 от 14.03.2016 на корректировку проектно-сметной документации по объекту на сумму 97,00 тыс. руб. исполнен в полном объеме.
2) Муниципальный контракт №156 от 04.04.2016 на лабораторные исследования воды (VIII очередь-сети водоснабжения коттеджной застойки, 1 этап объекта) на сумму 38,22 тыс. руб. исполнен в полном объеме.
3) Муниципальный контракт №186 от 06.05.2016 на лабораторные исследования воды (VIII очередь-сети водоснабжения коттеджной застойки, 2,3 этапы объекта) на сумму 76,44 тыс. руб. исполнен в полном объеме.
4) Муниципальный контракт №10/2016 от 12.07.2016 на оказание услуг по оформлению технического плана и получение кадастрового паспорта с постановкой на государственный кадастровый учет (VIII очередь строительства-сети водоснабжения коттеджной застройки) на сумму 75,00 тыс. руб., исполнен в полном объеме.</t>
  </si>
  <si>
    <t>1.2.3. Наименование подмероприятия:
"Магистральные инженерные сети застройки группы жилых домов по улице Комсомольской в городе Когалыме"</t>
  </si>
  <si>
    <t>1) Строительство объекта I этап.
Контракт №0187300013714000194 заключен 16.09.2015 на сумму 41 164,03 тыс. руб. (в 2015 году исполнено - 4 287,83 тыс. руб.), срок окончания выполнения работ 24.12.2015. Работы ведутся с нарушением сроков выполнения работ подрядной организацией.
2) Технологическое присоединение объекта к сетям электроснабжения.
Контракт №КГ-919.15 заключен 28.12.2015 на сумму 6,99 тыс. руб., срок оказания услуг 4 месяца со дня заключения контракта (до 28.04.2016), в 2015 году произведен аванс в размере 3,15 тыс. руб. В связи со срывом строительства 1 этапа объекта, исполнение данного контракта не предоставляется возможным, контракт расторгли. В зачет аванса приняты фактически понесенные расходы на сумму 2,98 тыс. руб., остаток аванса возвращен в бюджет города Когалыма, как дебиторская задолженность прошлых лет.
Заключен новый контракт №КГ-592.16 от 16.09.2016 на сумму 6,99 тыс. руб., срок оказания услуг 4 месяца со дня заключения контракта, произведена уплата аванса на сумму 3,15 тыс. руб.
3) Стротельство сетей канализации от К25 до К21 (план - 359 м.п, факт - 316,64 м.п.) 
По результатам проведенного электронного аукциона заключен муниципальный контракт №0187300013715000358 от 25.01.2016 с ООО "Стройтэкс" г. Когалым на сумму 7 846,8 тыс. руб., срок выполнения работ с 25.01.2016 по 30.04.2016. 
Объем фактически выполненных работ составил 316,64 м.п. на сумму 7 115,4 тыс. руб.
В связи с отсутствием возможности предоставления точки подключения, контракт расторгнут по соглашению сторон. 
4) Строительство сетей теплоснабжения от узла трубопровода №3 до узла трубопровода №5. (протяженность - 276 м.п.)
По результатам проведенного электронного аукциона заключен муниципальный контракт №0187300013715000360 от 01.02.2016 с ООО "Премиум Трейдинг" г. Когалым на сумму 4 396,8 тыс. руб. Срок выполнения работ с 01.02.2016 по 30.04.2016.
Работы выполнены с нарушением сроков выполнения работ, оплата произведена в полном объеме. 
Выставлено претензий на сумму 110,4 тыс. руб. Неустойка списана на основании постановления Правительства РФ от 14.03.2016 №190.5) Строительство сети водопровода от пожарного гидранта 4 до пожарного гидранта 8 (протяженность - 319 м.п.)
По результатам проведенного электронного аукциона заключен муниципальный контракт №0187300013716000038 от 21.04.2016 с ООО "Навигатор" г. Сургут на сумму 4 028,4 тыс. руб. Срок выполнения работ с 21.04.2016 до 20.07.2016. 
Работы выполнены с нарушением сроков выполнения работ, оплата произведена в полном объеме. 
Выставлена претензия на сумму 19,2 тыс. руб. Неустойка списана на основании постановления Правительства РФ от 14.03.2016 №190.
6) Строительство сетей канализации от К9 до К19 (протяженность 250 м.п.) 
По результатам проведенного электронного аукциона заключен муниципальный контракт №0187300013716000074 от 29.06.2016 с ООО "Премиум Трейдинг" г. Сургут на сумму 4 652,6 тыс. руб. (из них 1 403,9 тыс. руб. средства АИП). Срок выполнения работ с 29.06.2016 по 16.09.2016. 
Работы ведутся с нарушением сроков выполнения работ, выставлена претензия, на отчетную дату выполнено работ на сумму 1 403,9 тыс. руб. Средства АИП исполнены 100%.
7) Строительство сетей теплоснабжения от неподвижной опоры 1 до теплового узла 3 (протяженность 297,1 м.п.)
По результатам проведенного электронного аукциона заключен муниципальный контракт №0187300013716000103 от 24.08.2016 с ООО "Грета" п. Отрадный на сумму 3 725,0 тыс. руб. (из них 3 248,7 тыс. руб. средства АИП). Срок выполнения работ с 24.08.2016 по 31.10.2016.
Работы выполнены с нарушением сроков выполнения работ, оплата произведена в полном объеме. 
Выставлено претензий на сумму 377,0 тыс. руб. 
8) Строительство сетей напорной канализации. 1 этап.
Заключен контракт №11/2016 от 02.08.2016 на сумму 96,92 тыс. руб., работы выполнены, оплата произведена в полном объеме.
9) Строительство сетей самотечной канализации. 1 этап.
Заключен контракт №12/2016 от 02.08.2016 на сумму 99,98 тыс. руб., работы выполнены, оплата произведена в полном объеме.
10) Оформление технических планов и кадастровых паспортов с постановкой объекта на государственный кадастровый учёт.
Заключен муниципальный контракт №0187300013716000132 от 14.11.2016 на сумму 91,00 тыс. руб. Работы выполнены, оплата произведена в полном объеме. Остаток экономии по результатам проведения электронного аукциона 92,13 тыс. руб.
Контракт на оформление кадастровых паспортов с постановкой объекта на государственный кадастровый учёт (18,67 тыс. руб.) не заключили, так как не получены разрешения на  ввод объекта (очередей) в эксплуатацию.
11) Выполнение кадастровых работ по 3 -м земельным участкам (изготовление межевых планов).
Заключен контракт №20/2016 от 26.12.2016 на сумму 60,50 тыс. руб., работы выполнены, оплата произведена в полном объеме. 
Контракт на сумму 37,70 тыс. руб. не заключен, в связи с невозможностью его исполнения в текущем году по причине не утверждения схемы земельного участка Администрацией города Когалыма.</t>
  </si>
  <si>
    <t>1.2.4. Наименование подмероприятия: "Магистральные сети ливневой канализации с территории 11 микрорайона в городе Когалыме"</t>
  </si>
  <si>
    <t>1) Муниципальный контракт №0187300013716000027 от 26.04.2016 на выполнение проектно-изыскательских работ на сумму 2 921,34 тыс. руб. Выполнение работ предусмотрено в 3 этапа, срок окончания выполнения работ 30.11.2016. Выполняется I этап работ, работы ведутся с нарушением сроков.
2)Муниципальный контракт №55/2016 от 22.08.2016 на историко-культурные изыскания на сумму 93,48 тыс. руб., работы выполнены, оплата произведена в полном объеме.
3) Муниципальный контракт №53 от 03.10.2016 на оказание услуг по подготовке заключения по оценке воздействия на водные биологические ресурсы и среду их обитания при размещении объекта на сумму 84,28 тыс. руб., работы выполнены, оплата произведена в полном объеме.
4) Муниципальный контракт №30/16 от 26.12.2016 на выполнение проекта планировки территории, содержащего проект межевания территории на сумму 99,50 тыс. руб., работы выполнены, оплата произведена в полном объеме.</t>
  </si>
  <si>
    <t>1.2.5. Наименование подмероприятия: "Газопровод по улице Пионерной поселка Пионерный города Когалыма"</t>
  </si>
  <si>
    <t>1.2.6. Наименование подмероприятия: "Магистральные и внутриквартальные инженерные сети застройки группы жилых домов по улице Комсомольской в городе Когалыме"</t>
  </si>
  <si>
    <t>Контракт №16/29 от 15.09.2016, функции заказчика МУ "УКС г. Когалыма" переданы 20.09.2016, цена контракта 10 500,00 тыс. руб., срок окончания выполнения работ 31.03.2017. Уплачен аванс 50% от цены контракта, ведется разработка проектно-сметной документации.
Средства по данному объекту освоены не в полном объеме, так как срок исполнения контракта превышает отчетный финансовый год.</t>
  </si>
  <si>
    <t xml:space="preserve">1.3. Приобретение жилья </t>
  </si>
  <si>
    <t xml:space="preserve">В рамках утвержденных лимитов бюджетных обязательств на 2016-2017 годы в декабре 2015 года проведены опережающие торги, заключены муниципальные контракты на приобретение 31 жилого помещения в строящихся многоквартирных жилых домах. Общая сумма заключенных контрактов составляет 75 166,6 тыс. рублей. 
В июне 2016 года проведены торги на приобретение 15 квартир на общую сумму 50 741,4 тыс.руб., из них:
4 квартиры на сумму 14 272,66 тыс.руб. в домах сданных в эксплуатацию; 
11 квартир на сумму 36 468,74 тыс.руб. в строящихся многоквартирных жилых домах. 
В рамках доведенных в сентябре 2016 года лимитов бюджетных обязательств, в октябре размещены электронные аукционы на приобретение 40 жилых помещений, общей площадью 2205,0 кв.м. на сумму 115 703,0 тыс. рублей.
В связи с вводом многоквартирного жилого дома, расположенного по адресу: ул.Олимпийская, д.15А в эксплуатацию, в состав которого входят приобретаемые квартиры, в октябре произведен окончательный расчет.
В связи с вводом многоквартирного жилого дома, расположенного по адресу: пр.Нефтяников, д.30 в эксплуатацию, в состав которого входят приобретаемые квартиры, в декабре произведен окончательный расчет.
Неисполнение в полном объеме, принятых в 2016 году бюджетных обязательств, связано с отсутствием в отчетном году ввода в эксплуатацию многоквартирного жилого дома (строительный №КПД 2Л), в состав которого входят приобретаемые жилые помещения, в установленные контрактами строки </t>
  </si>
  <si>
    <t>1.4. Строительство жилых домов на территории города Когалыма</t>
  </si>
  <si>
    <t>Заключен контракт №01/16 от 28.07.2016, функции заказчика переданы 29.07.2016, цена контракта 64 544,00 тыс. руб., срок окончания выполнения работ 31.07.2017.
Произведена уплата аванса в размере 50% от цены контракта, ведутся работы.
Средства по данному объекту освоены не в полном объеме, так как срок исполнения контракта превышает отчетный финансовый год.Заключен контракт №02/16 от 28.07.2016, функции заказчика переданы 29.07.2016, цена контракта 64 544,00 тыс. руб., срок окончания выполнения работ 31.07.2017.
Произведена уплата аванса в размере 50% от цены контракта, ведутся работы.
Средства по данному объекту освоены не в полном объеме, так как срок исполнения контракта превышает отчетный финансовый год.</t>
  </si>
  <si>
    <t>Подпрограмма 2 "Обеспечение мерами финансовой поддержки по улучшению жилищных условий отдельных категорий граждан"</t>
  </si>
  <si>
    <t>2.1. Улучшение жилищных условий молодых семей в соответствии с Федеральной целевой программой "Жилище"</t>
  </si>
  <si>
    <t>На сегодняшний день в списке молодых семей, претендующих на получение меры государственной поддержки  по городу Когалыму состоит 32 семьи. В августе, сентябре, ноябре и декабре 2016 года 5 молодым семьям  были предоставлены меры государственной поддержки  в соответствии с условиями муниципальной программы. Итого, всем семьям, получившим свидетельства о праве на получение социальной выплаты на приобретение жилого помещения или строительство индивидуального жилого дома в 2016 году, предоставлены социальные выплаты.</t>
  </si>
  <si>
    <t xml:space="preserve">2.2.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</si>
  <si>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 xml:space="preserve"> В связи с окончанием срока реализации мероприятия приём документов для признания участниками осуществлялся до 31.12.2004 г. В настоящее время приём документов по данному мероприятию не ведётся. В списке претендующих на получение меры государственной поддержки  по городу Когалыму состоит 23 человека.  В 2016 году в соответствии с условиями муниципальной программы  запланировано предоставление мер государственной поддрежки  2 гражданам, относящимся к категориям ветераны боевых действий, инвалиды и семьи, имеющие детей-инвалидов, вставшие на учёт в качестве нуждающихся в жилых помещениях, до 1 января 2005 года. В июле субсидия в размере 759,67 перечислена гражданину на приобретение жилого помещения. 15.09.2016 средства федерального бюджета в размере 759 672 рубля были возвращены в бюджет автономного округа в соответствии с письмом Департамента строительства ХМАО - Югры от 12.09.2016 №34-Исх-9925. В ноябре также была предоставлена субсидия в размере 759 672 рубля еще одному носителю права. Средства, выделенные на реализацию данного меропрятия реализованы полностью.</t>
  </si>
  <si>
    <t>2.3. Реализация полномочий по обеспечению жилыми помещениями отдельных категорий граждан</t>
  </si>
  <si>
    <t>Денежные средства перечисляются в бюджет МО на основании получения Депстроем ХМАО - Югры на 1 августа утвержденного Сводного списка граждан – получателей государственных жилищных сертификатов в рамках реализации подпрограммы «Выполнение государственных  обязательств по обеспечению жильем категорий граждан, установленных федеральным законодательством» по городу Когалыму, изъявивших желание получить государственные жилищные сертификаты в 2017 году. Экономия сложилась в результате торгов.</t>
  </si>
  <si>
    <t>Подпрограмма 3 "Организационное обеспечение деятельности структурных подразделений Администрации города Когалыма и казенных учреждений города Когалыма"</t>
  </si>
  <si>
    <t>3.1. Обеспечение деятельности управления по жилищной политике Администрации города Когалыма</t>
  </si>
  <si>
    <t>3.2. Обеспечение деятельности отдела архитектуры и градостроительства Администрации города Когалыма</t>
  </si>
  <si>
    <t>3.3. Обеспечение деятельности "Муниципального казённого учреждения "Управление капитального строительства города Когалыма"</t>
  </si>
  <si>
    <t>Неисполненны следующие статьи расходов:
1) заработная плата - частичное лишение 2 сотрудников денежного поощрения по результатам работы за 2015 год, полное лишение 2 сотрудников денежного поощрения по результатам работы за I квартал 2016 года, предоставление листов нетрудоспособности, отпусков без сохранения заработной платы, наличие вакансий;
2) проезд к месту служебной командировки и обратно, компенсация стоимости проезда к месту отпуска и обратно, компенсация стоимости санаторно-курортных путевок, проживание при служебных командировках - расходы произведены согласно предоставленным авансовым отчетам;
3) страховые взносы - в связи с неисполнением по статье расходов "заработная плата" по причине частичного лишения 2 сотрудников денежного поощрения по результатам работы за 2015 год, полного лишения 2 сотрудников денежного поощрения по результатам работы за I квартал 2016 года, предоставления листов нетрудоспособности, отпусков без сохранения заработной платы, наличия вакансий;
4) услуги связи - расходы произведены на основании актов оказанных услуг, согласно данным приборов учета телефонных соединений;
5) техническое обслуживание и ремонт АРМ, печатающей и копировальной техники - оплата за расходные материалы произведена согласно фактическому использованию;
6) обновление ПК "Гранд смета", вместо оболочки комплекса, потребовалось обновить нормативно-справочную базу, в результате из-за разности стоимости образовалась экономия;
7) обучение для свидетельства СРО - обучать вновь принятого сотрудника (переведенного из МКУ "УЖКХ") , было не целесообразно, так как данный сотрудник не соответствует требованиям СРО, в части отсутствия необходимого стажа работы;
8) семинар по бухгалтерским вопросам - в отчетном году на территории года Когалыма данного вида семинары не организовывались;
9) государственные пошлины за рассмотрение исковых требований и аппеляционных жалоб - расходы произведены согласно фактической потребности по уплате, сложившейся исходя из поданных исковых требований и жалоб.</t>
  </si>
  <si>
    <t xml:space="preserve">18. «Развитие муниципальной службы и резерва управленческих кадров в муниципальном образовании городской округ город Когалым" </t>
  </si>
  <si>
    <t xml:space="preserve">19. «Обеспечение доступным и комфортным жильем жителей города Когалыма"      </t>
  </si>
  <si>
    <t>ИТОГО по программе</t>
  </si>
  <si>
    <t>ИТОГО по программам, в том числе</t>
  </si>
  <si>
    <t xml:space="preserve">Заключен муниципальный контракт на обследование и диагностику моста через реку Ингу-Ягун на сумму 1500,00 руб.  Работы выполнены, оплата проведена в полном объеме.
15.08.2016 объявлен открытый конкурс на выполнение работ по обследованию, диагностике и испытанию мостов, расположенных на территории г.Когалыма (мост через р.Ингу-Ягун, проспект Нефтяников и мост через р.Кирил-Высь-Ягун, дорога наТК "Миллениум") на сумму 1022,38т.р. По итогам конкурса с ООО "Дорсиб" заключен муниципальный контракт на сумму 800 тыс.руб. Работы выполнены. 
</t>
  </si>
  <si>
    <t xml:space="preserve">Отклонение от плана составляет 23,46 тыс. руб. -  по статье расходов начисления на оплату труда  выделение средств на осуществление расходов страхователя на выплату страхового обеспечения по материнству за 3 квартал 2016,  выделение средств на ОСС от несчастных случаев на производстве и проф. заболеваний за 4 квартал 2015г.
</t>
  </si>
  <si>
    <t>Приобретение витирин и  торсов жен. (манекенов) -94,88 тыс.руб.; продукты питания -4,72 тыс.рублей;буклетницы- 35,16 тыс.руб.; жалюзи -34,00 тыс.руб.; ковры -14,00 тыс.руб., канцтовары-5,07 тыс.руб.; картриджы цветные -8,45 тыс.руб., музыкальный центр -12,18 тыс.руб.  Сентябрь - 5,00 тыс.руб. --проведён обучающий семинар для общественных объединений по тематике "налоговая отчётность" (оплата привлечённому специалисту).   110,00 тыс.рублей - запланировано на издание бюллетеня "Территория содружества" в целях информационного сопровождения Гражданского форума. В связи с изменением запланированных сроков проведения Форума (на 17.12.2016) финансовые средства в сумме 163,10 тыс.руб. будут освоены в декабре.</t>
  </si>
  <si>
    <r>
      <rPr>
        <sz val="12"/>
        <color indexed="10"/>
        <rFont val="Times New Roman"/>
        <family val="1"/>
        <charset val="204"/>
      </rPr>
      <t xml:space="preserve"> </t>
    </r>
    <r>
      <rPr>
        <sz val="12"/>
        <rFont val="Times New Roman"/>
        <family val="1"/>
        <charset val="204"/>
      </rPr>
      <t xml:space="preserve"> 21,40 тыс. руб.израсходовано на приобретение наградной атрибутики; 41,10 тыс.рублей израсходовано на оплату по договорам ГПХ произведена в мае (в рамках организации и проведения спортивных состязаний на национальном празднике "День оленевода" </t>
    </r>
  </si>
  <si>
    <t>Не освоение денежных средств возникло в результате отсутсвия финансирования из окружного бюджета, реализация данного мероприятия будет возможна в случае поступления финансирования.</t>
  </si>
  <si>
    <t>Отклонение от плана составляет 2 502,43 тыс.руб., из них:
1) 176,88 тыс. руб. - в связи с наличием листков временной нетрудоспособности по беременности и родам;
2) 71,92 тыс. руб. - в связи с фактическими расходами на оплату льготного проезда, командировочных (проживание), первичный медицинский осмотр, согласно предоставленным авансовым отчетам;
3) 1,11 тыс. руб. - в связи с возмещением расходов на случай временной нетрудоспособности и в связи с материнством из ФСС;
4) 574,67 тыс. руб. - в связи с фактическими расходами на услуги связи; 
5) 21,33 тыс. руб. - в связи с фактическими расходами за проезд к месту учебы и обратно;
6) 472,97 тыс. руб. - в связи с фактическими расходами на оплату коммунальных услуг согласно показаниям приборов учета;
7) 1 095,58 тыс. руб.-  в связи с фактическими расходами на оплату услуг по: ТО и ремонту лифтового оборудования; сан-тех.обслуживанию зданий; ТО и ремонту АИТП в здании Мира,22; ТО и ремонту средств пожарной безопасности зданий; ТО и ремонту водных диспенсеров; ТО и ремонту АРМ, серверного и сетевого оборудования, устройств печати; технической эксплуатации внутренних электросетей и электрооборудования;  ТО и ремонту систем вентиляции и кондиционирования воздуха;
8) 43,64 тыс.руб. - в связи с фактическими расходами на приобретение программных продуктов; услуг по централизованной охране объектов; проведению эксплуатационных испытаний пожарных лестниц и ограждений на крышах зданий с составлением соответствующего акта испытаний;
9) 44,00 тыс. руб.  в связи с регистрацией прав оперативного управления муниципального недвижимого имущества муниципальным казенным учреждениям на безвозмездной основе.</t>
  </si>
  <si>
    <t>По состоянию на 01.01.2017 года освоение средств ниже плана на 120,80 тыс. рублей возникло в связи с тем, что кассовые расходы на заработную плату муниципальному служащему ниже планируемых из-за не большого муниципального стажа работника и не оплачиваемыми днями отпуска;  кассовые расходы на командировочные (суточные) производились по фактически предоставленным документам; кассовые расходы на связь и комунальные услуги производились по фактически выставлеными поставщиками счетами. Специалистами по труду: проводилось методическое руководство работой служб охраны труда в организациях города Когалыма направлено свыше 2 874 материалов по методическому руководству; приняли участие в расследовании 16 несчастных случаях связанных с производством и в 6 несчатных случаях не связанных с производством; рассмотрено 99 устных и 14 письменных обращений, поступивших от организаций и работников касающихся оплаты труда, занятости, нарушений ТК РФ; подготовлены отчёты и направлены в установленные сроки в Департамен по труду и занятости населения ХМАО-Югры. Проведен смотр-конкурс на лучшую организацию работы в области охраны труда и регулирования социально-трудовых отношений среди организаций, расположенных в городе Когалыме.</t>
  </si>
</sst>
</file>

<file path=xl/styles.xml><?xml version="1.0" encoding="utf-8"?>
<styleSheet xmlns="http://schemas.openxmlformats.org/spreadsheetml/2006/main">
  <numFmts count="14">
    <numFmt numFmtId="43" formatCode="_-* #,##0.00\ _₽_-;\-* #,##0.00\ _₽_-;_-* &quot;-&quot;??\ _₽_-;_-@_-"/>
    <numFmt numFmtId="164" formatCode="#,##0.0_ ;[Red]\-#,##0.0\ "/>
    <numFmt numFmtId="165" formatCode="#,##0.0"/>
    <numFmt numFmtId="166" formatCode="0.0"/>
    <numFmt numFmtId="167" formatCode="_(* #,##0.0_);_(* \(#,##0.0\);_(* &quot;-&quot;??_);_(@_)"/>
    <numFmt numFmtId="168" formatCode="_(* #,##0.00_);_(* \(#,##0.00\);_(* &quot;-&quot;??_);_(@_)"/>
    <numFmt numFmtId="169" formatCode="#,##0.00\ _₽"/>
    <numFmt numFmtId="170" formatCode="#,##0.0\ _₽"/>
    <numFmt numFmtId="173" formatCode="_-* #,##0.00_р_._-;\-* #,##0.00_р_._-;_-* &quot;-&quot;??_р_._-;_-@_-"/>
    <numFmt numFmtId="175" formatCode="#,##0.00_р_.;[Red]#,##0.00_р_."/>
    <numFmt numFmtId="176" formatCode="0.00;[Red]0.00"/>
    <numFmt numFmtId="177" formatCode="#,##0_ ;[Red]\-#,##0\ "/>
    <numFmt numFmtId="178" formatCode="0.0;[Red]0.0"/>
    <numFmt numFmtId="179" formatCode="#,##0.0_ ;\-#,##0.0\ "/>
  </numFmts>
  <fonts count="46">
    <font>
      <sz val="11"/>
      <color theme="1"/>
      <name val="Calibri"/>
      <family val="2"/>
      <scheme val="minor"/>
    </font>
    <font>
      <sz val="11"/>
      <color theme="1"/>
      <name val="Calibri"/>
      <family val="2"/>
      <charset val="204"/>
      <scheme val="minor"/>
    </font>
    <font>
      <sz val="11"/>
      <color theme="1"/>
      <name val="Calibri"/>
      <family val="2"/>
      <scheme val="minor"/>
    </font>
    <font>
      <sz val="13"/>
      <name val="Times New Roman"/>
      <family val="1"/>
      <charset val="204"/>
    </font>
    <font>
      <sz val="14"/>
      <color theme="1"/>
      <name val="Times New Roman"/>
      <family val="1"/>
      <charset val="204"/>
    </font>
    <font>
      <b/>
      <sz val="20"/>
      <name val="Times New Roman"/>
      <family val="1"/>
      <charset val="204"/>
    </font>
    <font>
      <b/>
      <sz val="13"/>
      <color theme="1"/>
      <name val="Times New Roman"/>
      <family val="1"/>
      <charset val="204"/>
    </font>
    <font>
      <b/>
      <sz val="13"/>
      <name val="Times New Roman"/>
      <family val="1"/>
      <charset val="204"/>
    </font>
    <font>
      <sz val="10"/>
      <name val="Arial"/>
      <family val="2"/>
      <charset val="204"/>
    </font>
    <font>
      <b/>
      <sz val="10"/>
      <color theme="1"/>
      <name val="Times New Roman"/>
      <family val="1"/>
      <charset val="204"/>
    </font>
    <font>
      <b/>
      <sz val="10"/>
      <name val="Times New Roman"/>
      <family val="1"/>
      <charset val="204"/>
    </font>
    <font>
      <sz val="10"/>
      <color theme="1"/>
      <name val="Calibri"/>
      <family val="2"/>
      <scheme val="minor"/>
    </font>
    <font>
      <sz val="12"/>
      <color indexed="8"/>
      <name val="Times New Roman"/>
      <family val="1"/>
      <charset val="204"/>
    </font>
    <font>
      <sz val="12"/>
      <name val="Times New Roman"/>
      <family val="1"/>
      <charset val="204"/>
    </font>
    <font>
      <b/>
      <sz val="12"/>
      <color indexed="8"/>
      <name val="Times New Roman"/>
      <family val="1"/>
      <charset val="204"/>
    </font>
    <font>
      <b/>
      <sz val="12"/>
      <name val="Times New Roman"/>
      <family val="1"/>
      <charset val="204"/>
    </font>
    <font>
      <sz val="12"/>
      <name val="Calibri"/>
      <family val="2"/>
      <charset val="204"/>
    </font>
    <font>
      <b/>
      <sz val="12"/>
      <color theme="1"/>
      <name val="Times New Roman"/>
      <family val="1"/>
      <charset val="204"/>
    </font>
    <font>
      <b/>
      <sz val="14"/>
      <color indexed="81"/>
      <name val="Tahoma"/>
      <family val="2"/>
      <charset val="204"/>
    </font>
    <font>
      <b/>
      <sz val="9"/>
      <color indexed="81"/>
      <name val="Tahoma"/>
      <family val="2"/>
      <charset val="204"/>
    </font>
    <font>
      <sz val="9"/>
      <color indexed="81"/>
      <name val="Tahoma"/>
      <family val="2"/>
      <charset val="204"/>
    </font>
    <font>
      <b/>
      <i/>
      <sz val="12"/>
      <name val="Times New Roman"/>
      <family val="1"/>
      <charset val="204"/>
    </font>
    <font>
      <i/>
      <sz val="12"/>
      <name val="Times New Roman"/>
      <family val="1"/>
      <charset val="204"/>
    </font>
    <font>
      <sz val="12"/>
      <color rgb="FFFF0000"/>
      <name val="Times New Roman"/>
      <family val="1"/>
      <charset val="204"/>
    </font>
    <font>
      <b/>
      <sz val="12"/>
      <color rgb="FFFF0000"/>
      <name val="Times New Roman"/>
      <family val="1"/>
      <charset val="204"/>
    </font>
    <font>
      <b/>
      <sz val="14"/>
      <name val="Times New Roman"/>
      <family val="1"/>
      <charset val="204"/>
    </font>
    <font>
      <sz val="14"/>
      <name val="Times New Roman"/>
      <family val="1"/>
      <charset val="204"/>
    </font>
    <font>
      <sz val="10"/>
      <name val="Arial Cyr"/>
      <charset val="204"/>
    </font>
    <font>
      <sz val="12"/>
      <name val="Arial Cyr"/>
      <charset val="204"/>
    </font>
    <font>
      <b/>
      <sz val="12"/>
      <color indexed="10"/>
      <name val="Times New Roman"/>
      <family val="1"/>
      <charset val="204"/>
    </font>
    <font>
      <sz val="11"/>
      <color indexed="8"/>
      <name val="Calibri"/>
      <family val="2"/>
    </font>
    <font>
      <sz val="11"/>
      <color indexed="8"/>
      <name val="Calibri"/>
      <family val="2"/>
      <charset val="204"/>
    </font>
    <font>
      <b/>
      <sz val="13"/>
      <color indexed="8"/>
      <name val="Times New Roman"/>
      <family val="1"/>
      <charset val="204"/>
    </font>
    <font>
      <sz val="12"/>
      <name val="Arial"/>
      <family val="2"/>
      <charset val="204"/>
    </font>
    <font>
      <sz val="12"/>
      <color theme="1"/>
      <name val="Calibri"/>
      <family val="2"/>
      <scheme val="minor"/>
    </font>
    <font>
      <sz val="12"/>
      <color indexed="10"/>
      <name val="Times New Roman"/>
      <family val="1"/>
      <charset val="204"/>
    </font>
    <font>
      <sz val="11"/>
      <name val="Calibri"/>
      <family val="2"/>
      <charset val="204"/>
    </font>
    <font>
      <b/>
      <sz val="14"/>
      <color rgb="FFFF0000"/>
      <name val="Times New Roman"/>
      <family val="1"/>
      <charset val="204"/>
    </font>
    <font>
      <b/>
      <sz val="11"/>
      <color theme="1"/>
      <name val="Calibri"/>
      <family val="2"/>
      <scheme val="minor"/>
    </font>
    <font>
      <sz val="12"/>
      <color theme="1"/>
      <name val="Calibri"/>
      <family val="2"/>
      <charset val="204"/>
      <scheme val="minor"/>
    </font>
    <font>
      <sz val="12"/>
      <name val="Calibri"/>
      <family val="2"/>
      <charset val="204"/>
      <scheme val="minor"/>
    </font>
    <font>
      <sz val="12"/>
      <color theme="1"/>
      <name val="Times New Roman"/>
      <family val="1"/>
      <charset val="204"/>
    </font>
    <font>
      <b/>
      <sz val="14"/>
      <color theme="1"/>
      <name val="Calibri"/>
      <family val="2"/>
      <charset val="204"/>
      <scheme val="minor"/>
    </font>
    <font>
      <sz val="11"/>
      <color rgb="FFC00000"/>
      <name val="Calibri"/>
      <family val="2"/>
      <scheme val="minor"/>
    </font>
    <font>
      <b/>
      <sz val="14"/>
      <color theme="1"/>
      <name val="Times New Roman"/>
      <family val="1"/>
      <charset val="204"/>
    </font>
    <font>
      <sz val="11"/>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style="thin">
        <color indexed="8"/>
      </bottom>
      <diagonal/>
    </border>
    <border>
      <left style="thin">
        <color indexed="64"/>
      </left>
      <right style="medium">
        <color indexed="64"/>
      </right>
      <top style="thin">
        <color indexed="8"/>
      </top>
      <bottom/>
      <diagonal/>
    </border>
    <border>
      <left style="thin">
        <color indexed="64"/>
      </left>
      <right style="medium">
        <color indexed="64"/>
      </right>
      <top/>
      <bottom/>
      <diagonal/>
    </border>
    <border>
      <left style="thin">
        <color indexed="64"/>
      </left>
      <right style="medium">
        <color indexed="64"/>
      </right>
      <top/>
      <bottom style="thin">
        <color indexed="8"/>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8">
    <xf numFmtId="0" fontId="0" fillId="0" borderId="0"/>
    <xf numFmtId="0" fontId="8" fillId="0" borderId="0"/>
    <xf numFmtId="168" fontId="8"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7"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9" fontId="8" fillId="0" borderId="0" applyFont="0" applyFill="0" applyBorder="0" applyAlignment="0" applyProtection="0"/>
    <xf numFmtId="173" fontId="30" fillId="0" borderId="0" applyFont="0" applyFill="0" applyBorder="0" applyAlignment="0" applyProtection="0"/>
    <xf numFmtId="173" fontId="31" fillId="0" borderId="0" applyFont="0" applyFill="0" applyBorder="0" applyAlignment="0" applyProtection="0"/>
    <xf numFmtId="168" fontId="8" fillId="0" borderId="0" applyFont="0" applyFill="0" applyBorder="0" applyAlignment="0" applyProtection="0"/>
  </cellStyleXfs>
  <cellXfs count="610">
    <xf numFmtId="0" fontId="0" fillId="0" borderId="0" xfId="0"/>
    <xf numFmtId="0" fontId="4" fillId="0" borderId="0" xfId="0" applyFont="1"/>
    <xf numFmtId="0" fontId="5" fillId="0" borderId="0" xfId="0" applyFont="1" applyFill="1" applyBorder="1" applyAlignment="1">
      <alignment vertical="center" wrapText="1"/>
    </xf>
    <xf numFmtId="0" fontId="5" fillId="0" borderId="0" xfId="0" applyFont="1" applyFill="1" applyBorder="1" applyAlignment="1">
      <alignment vertical="center"/>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xf numFmtId="0" fontId="0" fillId="0" borderId="0" xfId="0" applyFill="1" applyAlignment="1"/>
    <xf numFmtId="1" fontId="9" fillId="0" borderId="1" xfId="0" applyNumberFormat="1" applyFont="1" applyBorder="1" applyAlignment="1">
      <alignment horizontal="center" vertical="center" wrapText="1"/>
    </xf>
    <xf numFmtId="1" fontId="10" fillId="0" borderId="1" xfId="0" applyNumberFormat="1" applyFont="1" applyFill="1" applyBorder="1" applyAlignment="1">
      <alignment horizontal="center" vertical="center" wrapText="1"/>
    </xf>
    <xf numFmtId="0" fontId="11" fillId="0" borderId="0" xfId="0" applyFont="1"/>
    <xf numFmtId="0" fontId="0" fillId="0" borderId="0" xfId="0" applyFill="1" applyBorder="1"/>
    <xf numFmtId="0" fontId="0" fillId="0" borderId="0" xfId="0" applyFill="1" applyAlignment="1">
      <alignment vertical="center" wrapText="1"/>
    </xf>
    <xf numFmtId="166" fontId="13" fillId="0" borderId="6" xfId="2" applyNumberFormat="1" applyFont="1" applyFill="1" applyBorder="1" applyAlignment="1">
      <alignment horizontal="center" vertical="center"/>
    </xf>
    <xf numFmtId="4" fontId="13" fillId="0" borderId="1" xfId="1" applyNumberFormat="1" applyFont="1" applyFill="1" applyBorder="1" applyAlignment="1" applyProtection="1">
      <alignment horizontal="center" vertical="center" wrapText="1"/>
    </xf>
    <xf numFmtId="0" fontId="14" fillId="0" borderId="5" xfId="1" applyFont="1" applyFill="1" applyBorder="1" applyAlignment="1">
      <alignment vertical="top" wrapText="1"/>
    </xf>
    <xf numFmtId="0" fontId="12" fillId="0" borderId="1" xfId="1" applyFont="1" applyFill="1" applyBorder="1" applyAlignment="1">
      <alignment vertical="top" wrapText="1"/>
    </xf>
    <xf numFmtId="166" fontId="13" fillId="0" borderId="1" xfId="2" applyNumberFormat="1" applyFont="1" applyFill="1" applyBorder="1" applyAlignment="1">
      <alignment horizontal="center" vertical="center"/>
    </xf>
    <xf numFmtId="0" fontId="14" fillId="0" borderId="1" xfId="1" applyFont="1" applyFill="1" applyBorder="1" applyAlignment="1">
      <alignment vertical="top" wrapText="1"/>
    </xf>
    <xf numFmtId="4" fontId="15" fillId="0" borderId="1" xfId="1" applyNumberFormat="1" applyFont="1" applyFill="1" applyBorder="1" applyAlignment="1" applyProtection="1">
      <alignment horizontal="center" vertical="center" wrapText="1"/>
    </xf>
    <xf numFmtId="166" fontId="15" fillId="0" borderId="1" xfId="2" applyNumberFormat="1" applyFont="1" applyFill="1" applyBorder="1" applyAlignment="1">
      <alignment horizontal="center" vertical="center"/>
    </xf>
    <xf numFmtId="0" fontId="13" fillId="0" borderId="0" xfId="1" applyFont="1" applyFill="1" applyBorder="1" applyAlignment="1">
      <alignment vertical="center" wrapText="1"/>
    </xf>
    <xf numFmtId="166" fontId="15" fillId="0" borderId="6" xfId="2" applyNumberFormat="1" applyFont="1" applyFill="1" applyBorder="1" applyAlignment="1">
      <alignment horizontal="center" vertical="center"/>
    </xf>
    <xf numFmtId="0" fontId="13" fillId="0" borderId="1" xfId="0" applyFont="1" applyFill="1" applyBorder="1" applyAlignment="1">
      <alignment horizontal="left" vertical="center" wrapText="1"/>
    </xf>
    <xf numFmtId="169" fontId="13"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169" fontId="15" fillId="0" borderId="1" xfId="0" applyNumberFormat="1" applyFont="1" applyFill="1" applyBorder="1" applyAlignment="1">
      <alignment horizontal="center" vertical="center" wrapText="1"/>
    </xf>
    <xf numFmtId="169" fontId="13" fillId="0" borderId="1" xfId="0" applyNumberFormat="1" applyFont="1" applyFill="1" applyBorder="1" applyAlignment="1">
      <alignment horizontal="justify" vertical="top" wrapText="1"/>
    </xf>
    <xf numFmtId="0" fontId="15" fillId="0" borderId="1" xfId="0" applyFont="1" applyFill="1" applyBorder="1" applyAlignment="1">
      <alignment horizontal="justify" vertical="center" wrapText="1"/>
    </xf>
    <xf numFmtId="0" fontId="13" fillId="0" borderId="1" xfId="0"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xf>
    <xf numFmtId="0" fontId="15" fillId="0" borderId="1" xfId="1" applyFont="1" applyFill="1" applyBorder="1" applyAlignment="1" applyProtection="1">
      <alignment wrapText="1"/>
    </xf>
    <xf numFmtId="0" fontId="15" fillId="0" borderId="1" xfId="1" applyFont="1" applyFill="1" applyBorder="1" applyAlignment="1">
      <alignment horizontal="left" vertical="center" wrapText="1"/>
    </xf>
    <xf numFmtId="0" fontId="15" fillId="0" borderId="1" xfId="1" applyFont="1" applyFill="1" applyBorder="1" applyAlignment="1">
      <alignment horizontal="justify" vertical="center" wrapText="1"/>
    </xf>
    <xf numFmtId="0" fontId="15" fillId="0" borderId="1" xfId="1" applyFont="1" applyFill="1" applyBorder="1" applyAlignment="1">
      <alignment horizontal="left" wrapText="1"/>
    </xf>
    <xf numFmtId="0" fontId="13" fillId="0" borderId="1" xfId="1" applyFont="1" applyFill="1" applyBorder="1" applyAlignment="1">
      <alignment horizontal="justify" vertical="center" wrapText="1"/>
    </xf>
    <xf numFmtId="0" fontId="13" fillId="0" borderId="1" xfId="1" applyFont="1" applyFill="1" applyBorder="1" applyAlignment="1">
      <alignment horizontal="justify" wrapText="1"/>
    </xf>
    <xf numFmtId="0" fontId="13" fillId="0" borderId="1" xfId="1" applyFont="1" applyFill="1" applyBorder="1" applyAlignment="1">
      <alignment horizontal="left" wrapText="1"/>
    </xf>
    <xf numFmtId="0" fontId="15" fillId="0" borderId="5" xfId="1" applyFont="1" applyFill="1" applyBorder="1" applyAlignment="1">
      <alignment horizontal="justify" vertical="center" wrapText="1"/>
    </xf>
    <xf numFmtId="0" fontId="15" fillId="0" borderId="1" xfId="1" applyFont="1" applyFill="1" applyBorder="1" applyAlignment="1">
      <alignment horizontal="justify" wrapText="1"/>
    </xf>
    <xf numFmtId="0" fontId="15" fillId="4" borderId="1" xfId="1" applyFont="1" applyFill="1" applyBorder="1" applyAlignment="1">
      <alignment horizontal="justify" vertical="center" wrapText="1"/>
    </xf>
    <xf numFmtId="4" fontId="15" fillId="4" borderId="1" xfId="1" applyNumberFormat="1" applyFont="1" applyFill="1" applyBorder="1" applyAlignment="1" applyProtection="1">
      <alignment horizontal="center" vertical="center" wrapText="1"/>
    </xf>
    <xf numFmtId="0" fontId="15" fillId="0" borderId="1" xfId="1" applyFont="1" applyFill="1" applyBorder="1" applyAlignment="1">
      <alignment horizontal="left" vertical="top" wrapText="1"/>
    </xf>
    <xf numFmtId="0" fontId="15" fillId="3" borderId="1" xfId="0" applyFont="1" applyFill="1" applyBorder="1" applyAlignment="1">
      <alignment horizontal="left" vertical="center" wrapText="1"/>
    </xf>
    <xf numFmtId="0" fontId="13" fillId="0" borderId="1" xfId="0" applyFont="1" applyFill="1" applyBorder="1" applyAlignment="1">
      <alignment horizontal="justify" wrapText="1"/>
    </xf>
    <xf numFmtId="164" fontId="15" fillId="0" borderId="1" xfId="0" applyNumberFormat="1" applyFont="1" applyFill="1" applyBorder="1" applyAlignment="1" applyProtection="1">
      <alignment vertical="center" wrapText="1"/>
    </xf>
    <xf numFmtId="0" fontId="15" fillId="5" borderId="1" xfId="0" applyFont="1" applyFill="1" applyBorder="1" applyAlignment="1">
      <alignment horizontal="justify" wrapText="1"/>
    </xf>
    <xf numFmtId="164" fontId="15" fillId="5" borderId="1" xfId="0" applyNumberFormat="1" applyFont="1" applyFill="1" applyBorder="1" applyAlignment="1" applyProtection="1">
      <alignment vertical="center" wrapText="1"/>
    </xf>
    <xf numFmtId="0" fontId="15" fillId="5" borderId="1" xfId="0" applyFont="1" applyFill="1" applyBorder="1" applyAlignment="1">
      <alignment horizontal="justify" vertical="center" wrapText="1"/>
    </xf>
    <xf numFmtId="0" fontId="13" fillId="5" borderId="1" xfId="0" applyFont="1" applyFill="1" applyBorder="1" applyAlignment="1">
      <alignment horizontal="justify" wrapText="1"/>
    </xf>
    <xf numFmtId="164" fontId="13" fillId="5" borderId="1" xfId="0" applyNumberFormat="1" applyFont="1" applyFill="1" applyBorder="1" applyAlignment="1" applyProtection="1">
      <alignment vertical="center" wrapText="1"/>
    </xf>
    <xf numFmtId="0" fontId="15" fillId="0" borderId="1" xfId="0" applyFont="1" applyFill="1" applyBorder="1" applyAlignment="1">
      <alignment horizontal="justify" wrapText="1"/>
    </xf>
    <xf numFmtId="164" fontId="13" fillId="0" borderId="1" xfId="0" applyNumberFormat="1" applyFont="1" applyFill="1" applyBorder="1" applyAlignment="1" applyProtection="1">
      <alignment vertical="center" wrapText="1"/>
    </xf>
    <xf numFmtId="0" fontId="13" fillId="0" borderId="1" xfId="0" applyFont="1" applyFill="1" applyBorder="1" applyAlignment="1">
      <alignment horizontal="justify" vertical="center" wrapText="1"/>
    </xf>
    <xf numFmtId="0" fontId="15" fillId="3" borderId="1" xfId="0" applyFont="1" applyFill="1" applyBorder="1" applyAlignment="1">
      <alignment horizontal="justify" wrapText="1"/>
    </xf>
    <xf numFmtId="0" fontId="13" fillId="3"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5" fillId="4" borderId="1" xfId="1" applyFont="1" applyFill="1" applyBorder="1" applyAlignment="1">
      <alignment horizontal="justify" wrapText="1"/>
    </xf>
    <xf numFmtId="0" fontId="13" fillId="4" borderId="1" xfId="1" applyFont="1" applyFill="1" applyBorder="1" applyAlignment="1">
      <alignment horizontal="justify" vertical="center" wrapText="1"/>
    </xf>
    <xf numFmtId="0" fontId="15" fillId="0" borderId="1" xfId="0" applyFont="1" applyFill="1" applyBorder="1" applyAlignment="1" applyProtection="1">
      <alignment horizontal="justify" vertical="center" wrapText="1"/>
    </xf>
    <xf numFmtId="165" fontId="15" fillId="0" borderId="1" xfId="0" applyNumberFormat="1" applyFont="1" applyFill="1" applyBorder="1" applyAlignment="1">
      <alignment horizontal="center" wrapText="1"/>
    </xf>
    <xf numFmtId="4" fontId="13" fillId="0" borderId="1" xfId="0" applyNumberFormat="1" applyFont="1" applyFill="1" applyBorder="1" applyAlignment="1" applyProtection="1">
      <alignment horizontal="justify" vertical="center" wrapText="1"/>
    </xf>
    <xf numFmtId="4" fontId="15" fillId="0" borderId="1" xfId="0" applyNumberFormat="1" applyFont="1" applyFill="1" applyBorder="1" applyAlignment="1" applyProtection="1">
      <alignment horizontal="center" vertical="center" wrapText="1"/>
    </xf>
    <xf numFmtId="165" fontId="24" fillId="0" borderId="1" xfId="0" applyNumberFormat="1" applyFont="1" applyFill="1" applyBorder="1" applyAlignment="1" applyProtection="1">
      <alignment horizontal="center" vertical="center" wrapText="1"/>
    </xf>
    <xf numFmtId="165" fontId="15" fillId="0" borderId="1" xfId="0" applyNumberFormat="1" applyFont="1" applyFill="1" applyBorder="1" applyAlignment="1" applyProtection="1">
      <alignment horizontal="center" vertical="center" wrapText="1"/>
    </xf>
    <xf numFmtId="0" fontId="15" fillId="4" borderId="1" xfId="0" applyFont="1" applyFill="1" applyBorder="1" applyAlignment="1">
      <alignment horizontal="justify" vertical="center" wrapText="1"/>
    </xf>
    <xf numFmtId="165" fontId="15" fillId="4" borderId="1" xfId="0" applyNumberFormat="1" applyFont="1" applyFill="1" applyBorder="1" applyAlignment="1">
      <alignment horizontal="center" wrapText="1"/>
    </xf>
    <xf numFmtId="4" fontId="15" fillId="4" borderId="1" xfId="0" applyNumberFormat="1" applyFont="1" applyFill="1" applyBorder="1" applyAlignment="1" applyProtection="1">
      <alignment horizontal="center" vertical="center" wrapText="1"/>
    </xf>
    <xf numFmtId="165" fontId="15" fillId="4" borderId="1" xfId="0" applyNumberFormat="1" applyFont="1" applyFill="1" applyBorder="1" applyAlignment="1" applyProtection="1">
      <alignment horizontal="center" vertical="center" wrapText="1"/>
    </xf>
    <xf numFmtId="0" fontId="15" fillId="0" borderId="1" xfId="3" applyFont="1" applyFill="1" applyBorder="1" applyAlignment="1" applyProtection="1">
      <alignment vertical="top" wrapText="1"/>
    </xf>
    <xf numFmtId="9" fontId="15" fillId="0" borderId="1" xfId="4" applyFont="1" applyFill="1" applyBorder="1" applyAlignment="1" applyProtection="1">
      <alignment vertical="center" wrapText="1"/>
    </xf>
    <xf numFmtId="0" fontId="15" fillId="0" borderId="1" xfId="3" applyFont="1" applyFill="1" applyBorder="1" applyAlignment="1">
      <alignment horizontal="justify" vertical="top" wrapText="1"/>
    </xf>
    <xf numFmtId="0" fontId="15" fillId="0" borderId="1" xfId="3" applyFont="1" applyFill="1" applyBorder="1" applyAlignment="1">
      <alignment horizontal="justify" vertical="center" wrapText="1"/>
    </xf>
    <xf numFmtId="0" fontId="15" fillId="0" borderId="1" xfId="3" applyFont="1" applyFill="1" applyBorder="1" applyAlignment="1">
      <alignment horizontal="justify" wrapText="1"/>
    </xf>
    <xf numFmtId="0" fontId="13" fillId="0" borderId="1" xfId="3" applyFont="1" applyFill="1" applyBorder="1" applyAlignment="1">
      <alignment horizontal="justify" wrapText="1"/>
    </xf>
    <xf numFmtId="0" fontId="13" fillId="0" borderId="1" xfId="3" applyFont="1" applyFill="1" applyBorder="1" applyAlignment="1">
      <alignment horizontal="justify" vertical="center" wrapText="1"/>
    </xf>
    <xf numFmtId="0" fontId="15" fillId="0" borderId="1" xfId="3" applyFont="1" applyFill="1" applyBorder="1" applyAlignment="1" applyProtection="1">
      <alignment vertical="center" wrapText="1"/>
    </xf>
    <xf numFmtId="0" fontId="15" fillId="0" borderId="1" xfId="3" applyFont="1" applyFill="1" applyBorder="1" applyAlignment="1">
      <alignment horizontal="left" vertical="center" wrapText="1"/>
    </xf>
    <xf numFmtId="0" fontId="13" fillId="0" borderId="5" xfId="3" applyFont="1" applyFill="1" applyBorder="1" applyAlignment="1">
      <alignment horizontal="justify" vertical="center" wrapText="1"/>
    </xf>
    <xf numFmtId="0" fontId="15" fillId="4" borderId="1" xfId="3" applyFont="1" applyFill="1" applyBorder="1" applyAlignment="1">
      <alignment horizontal="justify" wrapText="1"/>
    </xf>
    <xf numFmtId="0" fontId="15" fillId="0" borderId="1" xfId="6" applyFont="1" applyFill="1" applyBorder="1" applyAlignment="1">
      <alignment horizontal="left" vertical="center" wrapText="1"/>
    </xf>
    <xf numFmtId="4" fontId="15" fillId="0" borderId="1" xfId="0" applyNumberFormat="1" applyFont="1" applyFill="1" applyBorder="1" applyAlignment="1">
      <alignment horizontal="center" vertical="center"/>
    </xf>
    <xf numFmtId="165" fontId="15" fillId="0" borderId="1" xfId="6" applyNumberFormat="1" applyFont="1" applyFill="1" applyBorder="1" applyAlignment="1">
      <alignment horizontal="left" vertical="center" wrapText="1"/>
    </xf>
    <xf numFmtId="165" fontId="13" fillId="0" borderId="1" xfId="6" applyNumberFormat="1" applyFont="1" applyFill="1" applyBorder="1" applyAlignment="1">
      <alignment horizontal="left" vertical="center" wrapText="1"/>
    </xf>
    <xf numFmtId="4" fontId="13" fillId="0" borderId="1" xfId="0" applyNumberFormat="1" applyFont="1" applyFill="1" applyBorder="1" applyAlignment="1">
      <alignment horizontal="center" vertical="center"/>
    </xf>
    <xf numFmtId="0" fontId="13" fillId="0" borderId="1" xfId="6" applyFont="1" applyFill="1" applyBorder="1" applyAlignment="1">
      <alignment horizontal="left" vertical="center" wrapText="1"/>
    </xf>
    <xf numFmtId="165" fontId="15" fillId="0" borderId="1" xfId="6" applyNumberFormat="1" applyFont="1" applyFill="1" applyBorder="1" applyAlignment="1">
      <alignment horizontal="justify" vertical="center" wrapText="1"/>
    </xf>
    <xf numFmtId="165" fontId="15" fillId="4" borderId="1" xfId="6" applyNumberFormat="1" applyFont="1" applyFill="1" applyBorder="1" applyAlignment="1">
      <alignment horizontal="left" vertical="center" wrapText="1"/>
    </xf>
    <xf numFmtId="4" fontId="15" fillId="4" borderId="1" xfId="0" applyNumberFormat="1" applyFont="1" applyFill="1" applyBorder="1" applyAlignment="1">
      <alignment horizontal="center" vertical="center"/>
    </xf>
    <xf numFmtId="165" fontId="15" fillId="4" borderId="1" xfId="6" applyNumberFormat="1" applyFont="1" applyFill="1" applyBorder="1" applyAlignment="1">
      <alignment vertical="center" wrapText="1"/>
    </xf>
    <xf numFmtId="0" fontId="15" fillId="4" borderId="1" xfId="6" applyFont="1" applyFill="1" applyBorder="1" applyAlignment="1">
      <alignment vertical="center" wrapText="1"/>
    </xf>
    <xf numFmtId="0" fontId="15" fillId="0" borderId="1" xfId="0" applyFont="1" applyFill="1" applyBorder="1" applyAlignment="1" applyProtection="1">
      <alignment vertical="center" wrapText="1"/>
    </xf>
    <xf numFmtId="166" fontId="15" fillId="0" borderId="1" xfId="0" applyNumberFormat="1" applyFont="1" applyFill="1" applyBorder="1" applyAlignment="1" applyProtection="1">
      <alignment horizontal="center" vertical="center" wrapText="1"/>
    </xf>
    <xf numFmtId="166" fontId="15" fillId="0" borderId="1" xfId="0" applyNumberFormat="1" applyFont="1" applyFill="1" applyBorder="1" applyAlignment="1" applyProtection="1">
      <alignment horizontal="center" vertical="center" wrapText="1"/>
      <protection locked="0"/>
    </xf>
    <xf numFmtId="166" fontId="13" fillId="0" borderId="1" xfId="0" applyNumberFormat="1" applyFont="1" applyFill="1" applyBorder="1" applyAlignment="1">
      <alignment horizontal="center" vertical="center" wrapText="1"/>
    </xf>
    <xf numFmtId="166" fontId="13" fillId="0" borderId="1" xfId="0" applyNumberFormat="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5" fillId="0" borderId="6" xfId="0" applyFont="1" applyFill="1" applyBorder="1" applyAlignment="1">
      <alignment horizontal="justify" wrapText="1"/>
    </xf>
    <xf numFmtId="166" fontId="13" fillId="0" borderId="6" xfId="0" applyNumberFormat="1"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0" fontId="15" fillId="4" borderId="1" xfId="0" applyFont="1" applyFill="1" applyBorder="1" applyAlignment="1">
      <alignment horizontal="justify" wrapText="1"/>
    </xf>
    <xf numFmtId="166" fontId="15" fillId="4" borderId="1" xfId="0" applyNumberFormat="1" applyFont="1" applyFill="1" applyBorder="1" applyAlignment="1" applyProtection="1">
      <alignment horizontal="center" vertical="center" wrapText="1"/>
    </xf>
    <xf numFmtId="166" fontId="15" fillId="4" borderId="1" xfId="0" applyNumberFormat="1" applyFont="1" applyFill="1" applyBorder="1" applyAlignment="1">
      <alignment horizontal="center" vertical="center" wrapText="1"/>
    </xf>
    <xf numFmtId="0" fontId="15" fillId="0" borderId="0" xfId="0" applyFont="1" applyFill="1" applyBorder="1" applyAlignment="1">
      <alignment vertical="center" wrapText="1"/>
    </xf>
    <xf numFmtId="0" fontId="13" fillId="0" borderId="1" xfId="0" applyFont="1" applyFill="1" applyBorder="1" applyAlignment="1">
      <alignment vertical="top" wrapText="1"/>
    </xf>
    <xf numFmtId="0" fontId="15" fillId="0" borderId="1" xfId="0" applyFont="1" applyFill="1" applyBorder="1" applyAlignment="1">
      <alignment vertical="top" wrapText="1"/>
    </xf>
    <xf numFmtId="2" fontId="14"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5" fontId="13" fillId="0" borderId="7" xfId="0" applyNumberFormat="1" applyFont="1" applyFill="1" applyBorder="1" applyAlignment="1">
      <alignment vertical="center"/>
    </xf>
    <xf numFmtId="0" fontId="13" fillId="0" borderId="1" xfId="0" applyFont="1" applyFill="1" applyBorder="1" applyAlignment="1">
      <alignment horizontal="justify" vertical="top" wrapText="1"/>
    </xf>
    <xf numFmtId="176" fontId="14"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5" fontId="13" fillId="0" borderId="1" xfId="0" applyNumberFormat="1" applyFont="1" applyFill="1" applyBorder="1" applyAlignment="1">
      <alignment vertical="center"/>
    </xf>
    <xf numFmtId="2" fontId="13" fillId="0" borderId="1" xfId="0" applyNumberFormat="1" applyFont="1" applyFill="1" applyBorder="1" applyAlignment="1">
      <alignment horizontal="left" vertical="top" wrapText="1"/>
    </xf>
    <xf numFmtId="176" fontId="15"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xf>
    <xf numFmtId="0" fontId="35" fillId="0" borderId="1" xfId="0" applyFont="1" applyFill="1" applyBorder="1" applyAlignment="1">
      <alignment vertical="top" wrapText="1"/>
    </xf>
    <xf numFmtId="175" fontId="15" fillId="0" borderId="1" xfId="0" applyNumberFormat="1" applyFont="1" applyFill="1" applyBorder="1" applyAlignment="1">
      <alignment horizontal="center" vertical="center"/>
    </xf>
    <xf numFmtId="0" fontId="15" fillId="4" borderId="1" xfId="0" applyFont="1" applyFill="1" applyBorder="1" applyAlignment="1">
      <alignment horizontal="left" vertical="center" wrapText="1"/>
    </xf>
    <xf numFmtId="176" fontId="15" fillId="4" borderId="1" xfId="0" applyNumberFormat="1" applyFont="1" applyFill="1" applyBorder="1" applyAlignment="1">
      <alignment horizontal="center" vertical="center" wrapText="1"/>
    </xf>
    <xf numFmtId="176" fontId="15" fillId="0" borderId="1" xfId="0" applyNumberFormat="1" applyFont="1" applyFill="1" applyBorder="1" applyAlignment="1">
      <alignment vertical="top" wrapText="1"/>
    </xf>
    <xf numFmtId="2" fontId="15" fillId="0" borderId="1" xfId="0" applyNumberFormat="1" applyFont="1" applyFill="1" applyBorder="1" applyAlignment="1">
      <alignment horizontal="center" vertical="center" wrapText="1"/>
    </xf>
    <xf numFmtId="0" fontId="15" fillId="0" borderId="2" xfId="0" applyFont="1" applyFill="1" applyBorder="1" applyAlignment="1" applyProtection="1">
      <alignment horizontal="justify" vertical="center" wrapText="1"/>
    </xf>
    <xf numFmtId="4" fontId="15" fillId="0" borderId="1" xfId="0" applyNumberFormat="1" applyFont="1" applyFill="1" applyBorder="1" applyAlignment="1" applyProtection="1">
      <alignment vertical="center" wrapText="1"/>
    </xf>
    <xf numFmtId="4" fontId="13" fillId="0" borderId="1" xfId="0" applyNumberFormat="1" applyFont="1" applyFill="1" applyBorder="1" applyAlignment="1" applyProtection="1">
      <alignment horizontal="center" vertical="center" wrapText="1"/>
    </xf>
    <xf numFmtId="2" fontId="13" fillId="0" borderId="1" xfId="0" applyNumberFormat="1" applyFont="1" applyFill="1" applyBorder="1" applyAlignment="1" applyProtection="1">
      <alignment horizontal="center" vertical="center" wrapText="1"/>
    </xf>
    <xf numFmtId="2" fontId="15" fillId="0" borderId="1" xfId="0" applyNumberFormat="1" applyFont="1" applyFill="1" applyBorder="1" applyAlignment="1" applyProtection="1">
      <alignment horizontal="center" vertical="center" wrapText="1"/>
    </xf>
    <xf numFmtId="0" fontId="15" fillId="4" borderId="2" xfId="0" applyFont="1" applyFill="1" applyBorder="1" applyAlignment="1" applyProtection="1">
      <alignment vertical="center" wrapText="1"/>
    </xf>
    <xf numFmtId="2" fontId="15" fillId="4" borderId="1" xfId="0" applyNumberFormat="1" applyFont="1" applyFill="1" applyBorder="1" applyAlignment="1" applyProtection="1">
      <alignment horizontal="center" vertical="center" wrapText="1"/>
    </xf>
    <xf numFmtId="169" fontId="15" fillId="4" borderId="1" xfId="0" applyNumberFormat="1" applyFont="1" applyFill="1" applyBorder="1" applyAlignment="1">
      <alignment horizontal="center" vertical="center" wrapText="1"/>
    </xf>
    <xf numFmtId="0" fontId="12" fillId="0" borderId="1" xfId="1" applyFont="1" applyFill="1" applyBorder="1" applyAlignment="1">
      <alignment horizontal="justify" vertical="center" wrapText="1"/>
    </xf>
    <xf numFmtId="165" fontId="12" fillId="0" borderId="1" xfId="1" applyNumberFormat="1" applyFont="1" applyFill="1" applyBorder="1" applyAlignment="1">
      <alignment horizontal="center" vertical="center" wrapText="1"/>
    </xf>
    <xf numFmtId="0" fontId="14" fillId="0" borderId="1" xfId="1" applyFont="1" applyFill="1" applyBorder="1" applyAlignment="1">
      <alignment horizontal="left" vertical="center" wrapText="1"/>
    </xf>
    <xf numFmtId="165" fontId="14" fillId="0" borderId="1" xfId="1" applyNumberFormat="1" applyFont="1" applyFill="1" applyBorder="1" applyAlignment="1">
      <alignment horizontal="center" vertical="center" wrapText="1"/>
    </xf>
    <xf numFmtId="0" fontId="12" fillId="0" borderId="1" xfId="1" applyFont="1" applyFill="1" applyBorder="1" applyAlignment="1">
      <alignment horizontal="left" vertical="center" wrapText="1"/>
    </xf>
    <xf numFmtId="0" fontId="14" fillId="0" borderId="1" xfId="1" applyFont="1" applyFill="1" applyBorder="1" applyAlignment="1">
      <alignment horizontal="justify" vertical="center" wrapText="1"/>
    </xf>
    <xf numFmtId="0" fontId="13" fillId="0" borderId="1" xfId="1" applyFont="1" applyFill="1" applyBorder="1" applyAlignment="1">
      <alignment horizontal="left" vertical="center" wrapText="1"/>
    </xf>
    <xf numFmtId="0" fontId="14" fillId="3" borderId="5" xfId="1" applyFont="1" applyFill="1" applyBorder="1" applyAlignment="1">
      <alignment horizontal="left" vertical="center"/>
    </xf>
    <xf numFmtId="165" fontId="14" fillId="3" borderId="1" xfId="1" applyNumberFormat="1" applyFont="1" applyFill="1" applyBorder="1" applyAlignment="1">
      <alignment horizontal="center" vertical="center" wrapText="1"/>
    </xf>
    <xf numFmtId="0" fontId="12" fillId="3" borderId="1" xfId="1" applyFont="1" applyFill="1" applyBorder="1" applyAlignment="1">
      <alignment horizontal="left" vertical="center" wrapText="1"/>
    </xf>
    <xf numFmtId="0" fontId="14" fillId="3" borderId="1" xfId="1" applyFont="1" applyFill="1" applyBorder="1" applyAlignment="1">
      <alignment horizontal="left" vertical="center" wrapText="1"/>
    </xf>
    <xf numFmtId="0" fontId="13" fillId="0" borderId="1" xfId="8" applyFont="1" applyFill="1" applyBorder="1" applyAlignment="1">
      <alignment horizontal="left" vertical="top" wrapText="1"/>
    </xf>
    <xf numFmtId="0" fontId="13" fillId="0" borderId="1" xfId="1" applyFont="1" applyFill="1" applyBorder="1" applyAlignment="1">
      <alignment horizontal="justify" vertical="top" wrapText="1"/>
    </xf>
    <xf numFmtId="0" fontId="13" fillId="0" borderId="1" xfId="1" applyFont="1" applyFill="1" applyBorder="1" applyAlignment="1">
      <alignment vertical="top" wrapText="1"/>
    </xf>
    <xf numFmtId="0" fontId="15" fillId="0" borderId="1" xfId="1" applyFont="1" applyFill="1" applyBorder="1" applyAlignment="1" applyProtection="1">
      <alignment horizontal="justify" vertical="center" wrapText="1"/>
    </xf>
    <xf numFmtId="169" fontId="15" fillId="0" borderId="1" xfId="1" applyNumberFormat="1" applyFont="1" applyFill="1" applyBorder="1" applyAlignment="1" applyProtection="1">
      <alignment horizontal="center" wrapText="1"/>
    </xf>
    <xf numFmtId="169" fontId="13" fillId="0" borderId="1" xfId="1" applyNumberFormat="1" applyFont="1" applyFill="1" applyBorder="1" applyAlignment="1" applyProtection="1">
      <alignment horizontal="center" wrapText="1"/>
    </xf>
    <xf numFmtId="0" fontId="13" fillId="0" borderId="1" xfId="1" applyFont="1" applyFill="1" applyBorder="1" applyAlignment="1">
      <alignment horizontal="right" vertical="center" wrapText="1"/>
    </xf>
    <xf numFmtId="4" fontId="15" fillId="0" borderId="1" xfId="1" applyNumberFormat="1" applyFont="1" applyFill="1" applyBorder="1" applyAlignment="1">
      <alignment horizontal="justify" vertical="center" wrapText="1"/>
    </xf>
    <xf numFmtId="169" fontId="13" fillId="0" borderId="1" xfId="1" applyNumberFormat="1" applyFont="1" applyFill="1" applyBorder="1" applyAlignment="1">
      <alignment horizontal="center" vertical="center" wrapText="1"/>
    </xf>
    <xf numFmtId="169" fontId="13" fillId="0" borderId="1" xfId="1" applyNumberFormat="1" applyFont="1" applyFill="1" applyBorder="1" applyAlignment="1" applyProtection="1">
      <alignment horizontal="center" vertical="center" wrapText="1"/>
    </xf>
    <xf numFmtId="0" fontId="15" fillId="3" borderId="1" xfId="1" applyFont="1" applyFill="1" applyBorder="1" applyAlignment="1">
      <alignment vertical="center" wrapText="1"/>
    </xf>
    <xf numFmtId="169" fontId="15" fillId="3" borderId="1" xfId="1" applyNumberFormat="1" applyFont="1" applyFill="1" applyBorder="1" applyAlignment="1" applyProtection="1">
      <alignment horizontal="center" wrapText="1"/>
    </xf>
    <xf numFmtId="0" fontId="15" fillId="3" borderId="1" xfId="1" applyFont="1" applyFill="1" applyBorder="1" applyAlignment="1">
      <alignment horizontal="justify" vertical="center" wrapText="1"/>
    </xf>
    <xf numFmtId="170" fontId="15" fillId="0" borderId="1" xfId="2" applyNumberFormat="1" applyFont="1" applyFill="1" applyBorder="1" applyAlignment="1" applyProtection="1">
      <alignment horizontal="center" vertical="center" wrapText="1"/>
    </xf>
    <xf numFmtId="170" fontId="13" fillId="0" borderId="1" xfId="1" applyNumberFormat="1" applyFont="1" applyFill="1" applyBorder="1" applyAlignment="1">
      <alignment horizontal="center" vertical="center" wrapText="1"/>
    </xf>
    <xf numFmtId="170" fontId="15" fillId="0" borderId="1" xfId="1" applyNumberFormat="1" applyFont="1" applyFill="1" applyBorder="1" applyAlignment="1" applyProtection="1">
      <alignment horizontal="center" vertical="center" wrapText="1"/>
    </xf>
    <xf numFmtId="170" fontId="13" fillId="0" borderId="1" xfId="2" applyNumberFormat="1" applyFont="1" applyFill="1" applyBorder="1" applyAlignment="1" applyProtection="1">
      <alignment horizontal="center" vertical="center" wrapText="1"/>
    </xf>
    <xf numFmtId="170" fontId="13" fillId="0" borderId="1" xfId="1" applyNumberFormat="1" applyFont="1" applyFill="1" applyBorder="1" applyAlignment="1" applyProtection="1">
      <alignment horizontal="center" vertical="center" wrapText="1"/>
    </xf>
    <xf numFmtId="167" fontId="13" fillId="0" borderId="1" xfId="2" applyNumberFormat="1" applyFont="1" applyFill="1" applyBorder="1" applyAlignment="1">
      <alignment horizontal="left" vertical="center" wrapText="1"/>
    </xf>
    <xf numFmtId="0" fontId="15" fillId="3" borderId="1" xfId="1" applyFont="1" applyFill="1" applyBorder="1" applyAlignment="1">
      <alignment horizontal="left" vertical="center" wrapText="1"/>
    </xf>
    <xf numFmtId="170" fontId="15" fillId="3" borderId="1" xfId="2" applyNumberFormat="1" applyFont="1" applyFill="1" applyBorder="1" applyAlignment="1" applyProtection="1">
      <alignment horizontal="center" vertical="center" wrapText="1"/>
    </xf>
    <xf numFmtId="0" fontId="13" fillId="3" borderId="1" xfId="1" applyFont="1" applyFill="1" applyBorder="1" applyAlignment="1">
      <alignment horizontal="left" vertical="center" wrapText="1"/>
    </xf>
    <xf numFmtId="170" fontId="13" fillId="3" borderId="1" xfId="2" applyNumberFormat="1" applyFont="1" applyFill="1" applyBorder="1" applyAlignment="1" applyProtection="1">
      <alignment horizontal="center" vertical="center" wrapText="1"/>
    </xf>
    <xf numFmtId="164" fontId="13" fillId="0" borderId="1" xfId="1" applyNumberFormat="1" applyFont="1" applyFill="1" applyBorder="1" applyAlignment="1" applyProtection="1">
      <alignment horizontal="justify" vertical="center" wrapText="1"/>
    </xf>
    <xf numFmtId="4" fontId="24" fillId="0" borderId="1" xfId="1" applyNumberFormat="1" applyFont="1" applyFill="1" applyBorder="1" applyAlignment="1">
      <alignment horizontal="justify" vertical="center" wrapText="1"/>
    </xf>
    <xf numFmtId="167" fontId="15" fillId="0" borderId="1" xfId="2" applyNumberFormat="1" applyFont="1" applyFill="1" applyBorder="1" applyAlignment="1">
      <alignment horizontal="justify" vertical="center" wrapText="1"/>
    </xf>
    <xf numFmtId="0" fontId="24" fillId="0" borderId="1" xfId="1" applyFont="1" applyFill="1" applyBorder="1" applyAlignment="1">
      <alignment horizontal="justify" vertical="center" wrapText="1"/>
    </xf>
    <xf numFmtId="4" fontId="15" fillId="3" borderId="1" xfId="0" applyNumberFormat="1" applyFont="1" applyFill="1" applyBorder="1" applyAlignment="1" applyProtection="1">
      <alignment horizontal="center" vertical="center" wrapText="1"/>
    </xf>
    <xf numFmtId="0" fontId="13" fillId="3" borderId="1" xfId="0" applyFont="1" applyFill="1" applyBorder="1" applyAlignment="1">
      <alignment horizontal="justify" wrapText="1"/>
    </xf>
    <xf numFmtId="4" fontId="13" fillId="3" borderId="1" xfId="0" applyNumberFormat="1" applyFont="1" applyFill="1" applyBorder="1" applyAlignment="1" applyProtection="1">
      <alignment horizontal="center" vertical="center" wrapText="1"/>
    </xf>
    <xf numFmtId="170" fontId="15" fillId="0" borderId="1" xfId="1" applyNumberFormat="1" applyFont="1" applyFill="1" applyBorder="1" applyAlignment="1" applyProtection="1">
      <alignment horizontal="center"/>
    </xf>
    <xf numFmtId="170" fontId="13" fillId="0" borderId="1" xfId="1" applyNumberFormat="1" applyFont="1" applyFill="1" applyBorder="1" applyAlignment="1" applyProtection="1">
      <alignment horizontal="center"/>
    </xf>
    <xf numFmtId="0" fontId="15" fillId="0" borderId="1" xfId="1" applyFont="1" applyFill="1" applyBorder="1" applyAlignment="1">
      <alignment horizontal="justify"/>
    </xf>
    <xf numFmtId="0" fontId="13" fillId="0" borderId="1" xfId="1" applyFont="1" applyFill="1" applyBorder="1" applyAlignment="1">
      <alignment horizontal="justify"/>
    </xf>
    <xf numFmtId="170" fontId="15" fillId="0" borderId="1" xfId="1" applyNumberFormat="1" applyFont="1" applyFill="1" applyBorder="1" applyAlignment="1">
      <alignment horizontal="center"/>
    </xf>
    <xf numFmtId="170" fontId="13" fillId="0" borderId="1" xfId="1" applyNumberFormat="1" applyFont="1" applyFill="1" applyBorder="1" applyAlignment="1">
      <alignment horizontal="center"/>
    </xf>
    <xf numFmtId="0" fontId="15" fillId="3" borderId="1" xfId="1" applyFont="1" applyFill="1" applyBorder="1" applyAlignment="1">
      <alignment horizontal="justify"/>
    </xf>
    <xf numFmtId="170" fontId="15" fillId="3" borderId="1" xfId="1" applyNumberFormat="1" applyFont="1" applyFill="1" applyBorder="1" applyAlignment="1">
      <alignment horizontal="center" wrapText="1"/>
    </xf>
    <xf numFmtId="0" fontId="13" fillId="3" borderId="1" xfId="1" applyFont="1" applyFill="1" applyBorder="1" applyAlignment="1">
      <alignment horizontal="justify" wrapText="1"/>
    </xf>
    <xf numFmtId="170" fontId="13" fillId="3" borderId="1" xfId="1" applyNumberFormat="1" applyFont="1" applyFill="1" applyBorder="1" applyAlignment="1">
      <alignment horizontal="center" wrapText="1"/>
    </xf>
    <xf numFmtId="0" fontId="14" fillId="0" borderId="2" xfId="1" applyFont="1" applyFill="1" applyBorder="1" applyAlignment="1">
      <alignment horizontal="left" vertical="center" wrapText="1"/>
    </xf>
    <xf numFmtId="165" fontId="14" fillId="0" borderId="1" xfId="1" applyNumberFormat="1" applyFont="1" applyFill="1" applyBorder="1" applyAlignment="1">
      <alignment horizontal="center" vertical="center"/>
    </xf>
    <xf numFmtId="0" fontId="12" fillId="0" borderId="1" xfId="1" applyFont="1" applyFill="1" applyBorder="1" applyAlignment="1">
      <alignment horizontal="left" wrapText="1"/>
    </xf>
    <xf numFmtId="165" fontId="12" fillId="0" borderId="1" xfId="1" applyNumberFormat="1" applyFont="1" applyFill="1" applyBorder="1" applyAlignment="1">
      <alignment horizontal="center" vertical="center"/>
    </xf>
    <xf numFmtId="0" fontId="14" fillId="0" borderId="1" xfId="1" applyFont="1" applyFill="1" applyBorder="1" applyAlignment="1">
      <alignment horizontal="left"/>
    </xf>
    <xf numFmtId="165" fontId="14" fillId="3" borderId="1" xfId="1" applyNumberFormat="1" applyFont="1" applyFill="1" applyBorder="1" applyAlignment="1">
      <alignment horizontal="center" vertical="center"/>
    </xf>
    <xf numFmtId="165" fontId="12" fillId="3" borderId="1" xfId="1" applyNumberFormat="1" applyFont="1" applyFill="1" applyBorder="1" applyAlignment="1">
      <alignment horizontal="center" vertical="center"/>
    </xf>
    <xf numFmtId="0" fontId="17" fillId="0" borderId="1" xfId="1" applyFont="1" applyFill="1" applyBorder="1" applyAlignment="1">
      <alignment horizontal="left" vertical="center" wrapText="1"/>
    </xf>
    <xf numFmtId="165" fontId="17" fillId="0" borderId="1" xfId="1" applyNumberFormat="1" applyFont="1" applyFill="1" applyBorder="1" applyAlignment="1">
      <alignment horizontal="center" vertical="center" wrapText="1"/>
    </xf>
    <xf numFmtId="0" fontId="41" fillId="0" borderId="1" xfId="1" applyFont="1" applyFill="1" applyBorder="1" applyAlignment="1">
      <alignment horizontal="left" vertical="center" wrapText="1"/>
    </xf>
    <xf numFmtId="165" fontId="41" fillId="0" borderId="1" xfId="1" applyNumberFormat="1" applyFont="1" applyFill="1" applyBorder="1" applyAlignment="1">
      <alignment horizontal="center" vertical="center" wrapText="1"/>
    </xf>
    <xf numFmtId="0" fontId="17" fillId="3" borderId="1" xfId="1" applyFont="1" applyFill="1" applyBorder="1" applyAlignment="1">
      <alignment horizontal="left" vertical="center"/>
    </xf>
    <xf numFmtId="165" fontId="17" fillId="3" borderId="1" xfId="1" applyNumberFormat="1" applyFont="1" applyFill="1" applyBorder="1" applyAlignment="1">
      <alignment horizontal="center" vertical="center" wrapText="1"/>
    </xf>
    <xf numFmtId="0" fontId="41" fillId="3" borderId="1" xfId="1" applyFont="1" applyFill="1" applyBorder="1" applyAlignment="1">
      <alignment horizontal="left" vertical="center" wrapText="1"/>
    </xf>
    <xf numFmtId="165" fontId="41" fillId="3" borderId="1" xfId="1"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justify" wrapText="1"/>
    </xf>
    <xf numFmtId="2" fontId="15" fillId="5" borderId="1" xfId="0" applyNumberFormat="1" applyFont="1" applyFill="1" applyBorder="1" applyAlignment="1" applyProtection="1">
      <alignment horizontal="center" vertical="center" wrapText="1"/>
    </xf>
    <xf numFmtId="177" fontId="15" fillId="0" borderId="1" xfId="8" applyNumberFormat="1" applyFont="1" applyFill="1" applyBorder="1" applyAlignment="1">
      <alignment horizontal="justify" vertical="center" wrapText="1"/>
    </xf>
    <xf numFmtId="9" fontId="15" fillId="0" borderId="1" xfId="0" applyNumberFormat="1" applyFont="1" applyFill="1" applyBorder="1" applyAlignment="1">
      <alignment horizontal="center" vertical="center" wrapText="1"/>
    </xf>
    <xf numFmtId="0" fontId="15" fillId="0" borderId="1" xfId="8" applyFont="1" applyFill="1" applyBorder="1" applyAlignment="1">
      <alignment horizontal="left" vertical="center" wrapText="1"/>
    </xf>
    <xf numFmtId="9" fontId="13" fillId="0" borderId="1" xfId="0" applyNumberFormat="1" applyFont="1" applyFill="1" applyBorder="1" applyAlignment="1">
      <alignment horizontal="center" vertical="center" wrapText="1"/>
    </xf>
    <xf numFmtId="0" fontId="13" fillId="0" borderId="1" xfId="8" applyFont="1" applyFill="1" applyBorder="1" applyAlignment="1">
      <alignment horizontal="left" vertical="center" wrapText="1"/>
    </xf>
    <xf numFmtId="0" fontId="13" fillId="0" borderId="1" xfId="8" applyFont="1" applyFill="1" applyBorder="1" applyAlignment="1">
      <alignment horizontal="justify" wrapText="1"/>
    </xf>
    <xf numFmtId="10" fontId="15" fillId="0" borderId="1" xfId="0" applyNumberFormat="1" applyFont="1" applyFill="1" applyBorder="1" applyAlignment="1">
      <alignment horizontal="center" vertical="center" wrapText="1"/>
    </xf>
    <xf numFmtId="9" fontId="13" fillId="0" borderId="1" xfId="14" applyFont="1" applyFill="1" applyBorder="1" applyAlignment="1">
      <alignment horizontal="center" vertical="center" wrapText="1"/>
    </xf>
    <xf numFmtId="0" fontId="13" fillId="5" borderId="1" xfId="8" applyFont="1" applyFill="1" applyBorder="1" applyAlignment="1">
      <alignment horizontal="justify" wrapText="1"/>
    </xf>
    <xf numFmtId="9" fontId="13" fillId="5" borderId="1" xfId="0" applyNumberFormat="1" applyFont="1" applyFill="1" applyBorder="1" applyAlignment="1">
      <alignment horizontal="center" vertical="center" wrapText="1"/>
    </xf>
    <xf numFmtId="0" fontId="15" fillId="3" borderId="1" xfId="8" applyFont="1" applyFill="1" applyBorder="1" applyAlignment="1">
      <alignment horizontal="justify" vertical="center" wrapText="1"/>
    </xf>
    <xf numFmtId="9" fontId="15" fillId="3" borderId="1" xfId="0" applyNumberFormat="1" applyFont="1" applyFill="1" applyBorder="1" applyAlignment="1">
      <alignment horizontal="center" vertical="center" wrapText="1"/>
    </xf>
    <xf numFmtId="0" fontId="13" fillId="3" borderId="1" xfId="8" applyFont="1" applyFill="1" applyBorder="1" applyAlignment="1">
      <alignment horizontal="justify" wrapText="1"/>
    </xf>
    <xf numFmtId="9" fontId="13" fillId="3" borderId="1" xfId="0" applyNumberFormat="1" applyFont="1" applyFill="1" applyBorder="1" applyAlignment="1">
      <alignment horizontal="center" vertical="center" wrapText="1"/>
    </xf>
    <xf numFmtId="0" fontId="25" fillId="6" borderId="1" xfId="8" applyFont="1" applyFill="1" applyBorder="1" applyAlignment="1">
      <alignment horizontal="justify" vertical="center" wrapText="1"/>
    </xf>
    <xf numFmtId="9" fontId="25" fillId="6" borderId="1" xfId="0" applyNumberFormat="1" applyFont="1" applyFill="1" applyBorder="1" applyAlignment="1">
      <alignment horizontal="center" vertical="center" wrapText="1"/>
    </xf>
    <xf numFmtId="0" fontId="26" fillId="6" borderId="1" xfId="8" applyFont="1" applyFill="1" applyBorder="1" applyAlignment="1">
      <alignment horizontal="justify" wrapText="1"/>
    </xf>
    <xf numFmtId="9" fontId="26" fillId="6" borderId="1" xfId="0" applyNumberFormat="1" applyFont="1" applyFill="1" applyBorder="1" applyAlignment="1">
      <alignment horizontal="center" vertical="center" wrapText="1"/>
    </xf>
    <xf numFmtId="0" fontId="42" fillId="0" borderId="0" xfId="0" applyFont="1"/>
    <xf numFmtId="1" fontId="15" fillId="3" borderId="1" xfId="0" applyNumberFormat="1" applyFont="1" applyFill="1" applyBorder="1" applyAlignment="1">
      <alignment horizontal="center" vertical="center" wrapText="1"/>
    </xf>
    <xf numFmtId="164" fontId="15" fillId="3" borderId="1" xfId="0" applyNumberFormat="1" applyFont="1" applyFill="1" applyBorder="1" applyAlignment="1" applyProtection="1">
      <alignment horizontal="center" vertical="center" wrapText="1"/>
    </xf>
    <xf numFmtId="2" fontId="15" fillId="4" borderId="1" xfId="4" applyNumberFormat="1" applyFont="1" applyFill="1" applyBorder="1" applyAlignment="1" applyProtection="1">
      <alignment horizontal="center" wrapText="1"/>
    </xf>
    <xf numFmtId="0" fontId="13" fillId="0" borderId="2" xfId="0" applyFont="1" applyFill="1" applyBorder="1" applyAlignment="1">
      <alignment horizontal="justify" vertical="center" wrapText="1"/>
    </xf>
    <xf numFmtId="164" fontId="13" fillId="0" borderId="1" xfId="0" applyNumberFormat="1" applyFont="1" applyFill="1" applyBorder="1" applyAlignment="1" applyProtection="1">
      <alignment horizontal="justify" vertical="center" wrapText="1"/>
    </xf>
    <xf numFmtId="176" fontId="13" fillId="0" borderId="1" xfId="0" applyNumberFormat="1" applyFont="1" applyFill="1" applyBorder="1" applyAlignment="1">
      <alignment horizontal="justify" vertical="center" wrapText="1"/>
    </xf>
    <xf numFmtId="0" fontId="13" fillId="0" borderId="0" xfId="0" applyFont="1" applyFill="1" applyBorder="1" applyAlignment="1">
      <alignment horizontal="justify" vertical="center" wrapText="1"/>
    </xf>
    <xf numFmtId="176" fontId="12" fillId="0" borderId="1" xfId="0" applyNumberFormat="1" applyFont="1" applyFill="1" applyBorder="1" applyAlignment="1">
      <alignment horizontal="justify" vertical="center"/>
    </xf>
    <xf numFmtId="1" fontId="15" fillId="0" borderId="1" xfId="0" applyNumberFormat="1" applyFont="1" applyFill="1" applyBorder="1" applyAlignment="1">
      <alignment horizontal="center" vertical="center" wrapText="1"/>
    </xf>
    <xf numFmtId="165" fontId="13" fillId="0" borderId="1" xfId="0" applyNumberFormat="1" applyFont="1" applyFill="1" applyBorder="1" applyAlignment="1" applyProtection="1">
      <alignment horizontal="center" vertical="center" wrapText="1"/>
    </xf>
    <xf numFmtId="9" fontId="13" fillId="0" borderId="1" xfId="4" applyFont="1" applyFill="1" applyBorder="1" applyAlignment="1" applyProtection="1">
      <alignment vertical="center" wrapText="1"/>
    </xf>
    <xf numFmtId="4" fontId="13" fillId="0" borderId="1" xfId="0" applyNumberFormat="1" applyFont="1" applyFill="1" applyBorder="1" applyAlignment="1" applyProtection="1">
      <alignment vertical="center" wrapText="1"/>
    </xf>
    <xf numFmtId="0" fontId="12" fillId="0" borderId="6" xfId="1" applyFont="1" applyFill="1" applyBorder="1" applyAlignment="1">
      <alignment horizontal="justify" vertical="top" wrapText="1"/>
    </xf>
    <xf numFmtId="0" fontId="12" fillId="0" borderId="1" xfId="1" applyFont="1" applyFill="1" applyBorder="1" applyAlignment="1">
      <alignment horizontal="justify" vertical="top" wrapText="1"/>
    </xf>
    <xf numFmtId="4" fontId="43" fillId="0" borderId="0" xfId="0" applyNumberFormat="1" applyFont="1"/>
    <xf numFmtId="0" fontId="12" fillId="0" borderId="5" xfId="1" applyFont="1" applyFill="1" applyBorder="1" applyAlignment="1">
      <alignment horizontal="left" vertical="center" wrapText="1"/>
    </xf>
    <xf numFmtId="0" fontId="13" fillId="0" borderId="6" xfId="0" applyFont="1" applyFill="1" applyBorder="1" applyAlignment="1">
      <alignment horizontal="justify" vertical="center" wrapText="1"/>
    </xf>
    <xf numFmtId="0" fontId="13" fillId="0" borderId="1" xfId="1" applyFont="1" applyFill="1" applyBorder="1" applyAlignment="1">
      <alignment horizontal="left" vertical="top" wrapText="1"/>
    </xf>
    <xf numFmtId="0" fontId="13" fillId="0" borderId="6" xfId="1" applyFont="1" applyFill="1" applyBorder="1" applyAlignment="1">
      <alignment horizontal="justify" vertical="center" wrapText="1"/>
    </xf>
    <xf numFmtId="0" fontId="12" fillId="0" borderId="1" xfId="1" applyFont="1" applyFill="1" applyBorder="1" applyAlignment="1">
      <alignment horizontal="left" vertical="center" wrapText="1"/>
    </xf>
    <xf numFmtId="165" fontId="25" fillId="6" borderId="1" xfId="0" applyNumberFormat="1" applyFont="1" applyFill="1" applyBorder="1" applyAlignment="1">
      <alignment horizontal="center" vertical="center" wrapText="1"/>
    </xf>
    <xf numFmtId="0" fontId="14" fillId="7" borderId="1" xfId="1" applyFont="1" applyFill="1" applyBorder="1" applyAlignment="1">
      <alignment vertical="top" wrapText="1"/>
    </xf>
    <xf numFmtId="166" fontId="15" fillId="7" borderId="6" xfId="2" applyNumberFormat="1" applyFont="1" applyFill="1" applyBorder="1" applyAlignment="1">
      <alignment horizontal="center" vertical="center"/>
    </xf>
    <xf numFmtId="0" fontId="0" fillId="7" borderId="0" xfId="0" applyFill="1" applyAlignment="1">
      <alignment vertical="center"/>
    </xf>
    <xf numFmtId="0" fontId="14" fillId="7" borderId="5" xfId="1" applyFont="1" applyFill="1" applyBorder="1" applyAlignment="1">
      <alignment vertical="top" wrapText="1"/>
    </xf>
    <xf numFmtId="165" fontId="15" fillId="7" borderId="6" xfId="1" applyNumberFormat="1" applyFont="1" applyFill="1" applyBorder="1" applyAlignment="1" applyProtection="1">
      <alignment horizontal="center" vertical="center" wrapText="1"/>
    </xf>
    <xf numFmtId="170" fontId="15" fillId="3" borderId="1" xfId="0" applyNumberFormat="1" applyFont="1" applyFill="1" applyBorder="1" applyAlignment="1">
      <alignment horizontal="center" vertical="center" wrapText="1"/>
    </xf>
    <xf numFmtId="165" fontId="15" fillId="4" borderId="1" xfId="1" applyNumberFormat="1" applyFont="1" applyFill="1" applyBorder="1" applyAlignment="1">
      <alignment horizontal="center" vertical="center" wrapText="1"/>
    </xf>
    <xf numFmtId="165" fontId="15" fillId="4" borderId="1" xfId="0" applyNumberFormat="1" applyFont="1" applyFill="1" applyBorder="1" applyAlignment="1">
      <alignment horizontal="center" vertical="center"/>
    </xf>
    <xf numFmtId="178" fontId="15" fillId="4" borderId="1" xfId="0" applyNumberFormat="1" applyFont="1" applyFill="1" applyBorder="1" applyAlignment="1">
      <alignment horizontal="center" vertical="center" wrapText="1"/>
    </xf>
    <xf numFmtId="170" fontId="15" fillId="3" borderId="1" xfId="1" applyNumberFormat="1" applyFont="1" applyFill="1" applyBorder="1" applyAlignment="1" applyProtection="1">
      <alignment horizontal="center" wrapText="1"/>
    </xf>
    <xf numFmtId="170" fontId="15" fillId="3" borderId="1" xfId="1" applyNumberFormat="1" applyFont="1" applyFill="1" applyBorder="1" applyAlignment="1" applyProtection="1">
      <alignment horizontal="center" vertical="center" wrapText="1"/>
    </xf>
    <xf numFmtId="165" fontId="15" fillId="3" borderId="1" xfId="0" applyNumberFormat="1" applyFont="1" applyFill="1" applyBorder="1" applyAlignment="1">
      <alignment horizontal="center" vertical="center" wrapText="1"/>
    </xf>
    <xf numFmtId="165" fontId="15" fillId="3" borderId="1" xfId="1" applyNumberFormat="1" applyFont="1" applyFill="1" applyBorder="1" applyAlignment="1">
      <alignment horizontal="center" vertical="center" wrapText="1"/>
    </xf>
    <xf numFmtId="165" fontId="15" fillId="4" borderId="1" xfId="0" applyNumberFormat="1" applyFont="1" applyFill="1" applyBorder="1" applyAlignment="1">
      <alignment horizontal="center" vertical="center" wrapText="1"/>
    </xf>
    <xf numFmtId="165" fontId="0" fillId="0" borderId="0" xfId="0" applyNumberFormat="1"/>
    <xf numFmtId="0" fontId="0" fillId="8" borderId="0" xfId="0" applyFill="1"/>
    <xf numFmtId="165" fontId="26" fillId="6" borderId="1" xfId="0" applyNumberFormat="1" applyFont="1" applyFill="1" applyBorder="1" applyAlignment="1">
      <alignment horizontal="center" vertical="center" wrapText="1"/>
    </xf>
    <xf numFmtId="165" fontId="13" fillId="3" borderId="1" xfId="0" applyNumberFormat="1" applyFont="1" applyFill="1" applyBorder="1" applyAlignment="1">
      <alignment horizontal="center" vertical="center" wrapText="1"/>
    </xf>
    <xf numFmtId="165" fontId="13" fillId="5"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165" fontId="15" fillId="5" borderId="1" xfId="0" applyNumberFormat="1" applyFont="1" applyFill="1" applyBorder="1" applyAlignment="1">
      <alignment horizontal="center" vertical="center" wrapText="1"/>
    </xf>
    <xf numFmtId="165" fontId="13" fillId="5" borderId="1" xfId="0" applyNumberFormat="1" applyFont="1" applyFill="1" applyBorder="1" applyAlignment="1" applyProtection="1">
      <alignment horizontal="center" vertical="center" wrapText="1"/>
    </xf>
    <xf numFmtId="165" fontId="15" fillId="5" borderId="1" xfId="0" applyNumberFormat="1" applyFont="1" applyFill="1" applyBorder="1" applyAlignment="1" applyProtection="1">
      <alignment horizontal="center" vertical="center" wrapText="1"/>
    </xf>
    <xf numFmtId="165" fontId="15" fillId="0" borderId="1" xfId="1" applyNumberFormat="1"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165" fontId="12" fillId="3" borderId="1" xfId="1" applyNumberFormat="1" applyFont="1" applyFill="1" applyBorder="1" applyAlignment="1">
      <alignment horizontal="center" vertical="center" wrapText="1"/>
    </xf>
    <xf numFmtId="170" fontId="15" fillId="0" borderId="1" xfId="1" applyNumberFormat="1" applyFont="1" applyFill="1" applyBorder="1" applyAlignment="1" applyProtection="1">
      <alignment horizontal="center" wrapText="1"/>
    </xf>
    <xf numFmtId="170" fontId="15" fillId="0" borderId="1" xfId="1" applyNumberFormat="1" applyFont="1" applyFill="1" applyBorder="1" applyAlignment="1">
      <alignment horizontal="center" wrapText="1"/>
    </xf>
    <xf numFmtId="170" fontId="13" fillId="0" borderId="1" xfId="1" applyNumberFormat="1" applyFont="1" applyFill="1" applyBorder="1" applyAlignment="1">
      <alignment horizontal="center" wrapText="1"/>
    </xf>
    <xf numFmtId="170" fontId="13" fillId="0" borderId="1" xfId="1" applyNumberFormat="1" applyFont="1" applyFill="1" applyBorder="1" applyAlignment="1" applyProtection="1">
      <alignment horizontal="center" wrapText="1"/>
    </xf>
    <xf numFmtId="170" fontId="13" fillId="0" borderId="1" xfId="2" applyNumberFormat="1" applyFont="1" applyFill="1" applyBorder="1" applyAlignment="1">
      <alignment horizontal="center"/>
    </xf>
    <xf numFmtId="170" fontId="15" fillId="0" borderId="1" xfId="2" applyNumberFormat="1" applyFont="1" applyFill="1" applyBorder="1" applyAlignment="1">
      <alignment horizontal="center" vertical="center" wrapText="1"/>
    </xf>
    <xf numFmtId="170" fontId="13" fillId="0" borderId="1" xfId="2" applyNumberFormat="1" applyFont="1" applyFill="1" applyBorder="1" applyAlignment="1">
      <alignment horizontal="center" vertical="center" wrapText="1"/>
    </xf>
    <xf numFmtId="170" fontId="15" fillId="0" borderId="1" xfId="1" applyNumberFormat="1" applyFont="1" applyFill="1" applyBorder="1" applyAlignment="1">
      <alignment horizontal="center" vertical="center" wrapText="1"/>
    </xf>
    <xf numFmtId="170" fontId="13" fillId="3" borderId="1" xfId="1" applyNumberFormat="1" applyFont="1" applyFill="1" applyBorder="1" applyAlignment="1">
      <alignment horizontal="center" vertical="center" wrapText="1"/>
    </xf>
    <xf numFmtId="170" fontId="13" fillId="3" borderId="1" xfId="1" applyNumberFormat="1" applyFont="1" applyFill="1" applyBorder="1" applyAlignment="1" applyProtection="1">
      <alignment horizontal="center" vertical="center" wrapText="1"/>
    </xf>
    <xf numFmtId="170" fontId="13" fillId="0" borderId="1" xfId="1" applyNumberFormat="1" applyFont="1" applyFill="1" applyBorder="1" applyAlignment="1">
      <alignment horizontal="center" vertical="top" wrapText="1"/>
    </xf>
    <xf numFmtId="170" fontId="13" fillId="0" borderId="1" xfId="1" applyNumberFormat="1" applyFont="1" applyFill="1" applyBorder="1" applyAlignment="1" applyProtection="1">
      <alignment horizontal="center" vertical="top" wrapText="1"/>
    </xf>
    <xf numFmtId="170" fontId="24" fillId="0" borderId="1" xfId="1" applyNumberFormat="1" applyFont="1" applyFill="1" applyBorder="1" applyAlignment="1" applyProtection="1">
      <alignment horizontal="center" wrapText="1"/>
    </xf>
    <xf numFmtId="165" fontId="13" fillId="0" borderId="1" xfId="1" applyNumberFormat="1" applyFont="1" applyFill="1" applyBorder="1" applyAlignment="1">
      <alignment horizontal="center" vertical="center" wrapText="1"/>
    </xf>
    <xf numFmtId="166" fontId="15" fillId="0" borderId="1" xfId="0" applyNumberFormat="1" applyFont="1" applyFill="1" applyBorder="1" applyAlignment="1" applyProtection="1">
      <alignment vertical="center" wrapText="1"/>
    </xf>
    <xf numFmtId="178" fontId="15" fillId="0" borderId="1" xfId="0" applyNumberFormat="1" applyFont="1" applyFill="1" applyBorder="1" applyAlignment="1">
      <alignment horizontal="center" vertical="center"/>
    </xf>
    <xf numFmtId="178" fontId="15" fillId="0" borderId="2" xfId="0" applyNumberFormat="1" applyFont="1" applyFill="1" applyBorder="1" applyAlignment="1">
      <alignment vertical="center" wrapText="1"/>
    </xf>
    <xf numFmtId="178" fontId="15" fillId="0" borderId="1" xfId="0" applyNumberFormat="1" applyFont="1" applyFill="1" applyBorder="1" applyAlignment="1">
      <alignment vertical="center" wrapText="1"/>
    </xf>
    <xf numFmtId="178" fontId="14" fillId="0" borderId="2" xfId="0" applyNumberFormat="1" applyFont="1" applyFill="1" applyBorder="1" applyAlignment="1">
      <alignment horizontal="center" vertical="center" wrapText="1"/>
    </xf>
    <xf numFmtId="178" fontId="12" fillId="0" borderId="2"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178" fontId="13" fillId="0" borderId="2" xfId="0" applyNumberFormat="1" applyFont="1" applyFill="1" applyBorder="1" applyAlignment="1">
      <alignment horizontal="justify" wrapText="1"/>
    </xf>
    <xf numFmtId="178" fontId="13" fillId="0" borderId="1" xfId="0" applyNumberFormat="1" applyFont="1" applyFill="1" applyBorder="1" applyAlignment="1">
      <alignment horizontal="justify" wrapText="1"/>
    </xf>
    <xf numFmtId="178" fontId="13" fillId="0" borderId="2" xfId="0" applyNumberFormat="1" applyFont="1" applyFill="1" applyBorder="1" applyAlignment="1">
      <alignment horizontal="center" vertical="center" wrapText="1"/>
    </xf>
    <xf numFmtId="178" fontId="13" fillId="0" borderId="0" xfId="0" applyNumberFormat="1" applyFont="1" applyFill="1" applyAlignment="1">
      <alignment vertical="center"/>
    </xf>
    <xf numFmtId="178" fontId="13" fillId="0" borderId="7" xfId="0" applyNumberFormat="1" applyFont="1" applyFill="1" applyBorder="1" applyAlignment="1">
      <alignment vertical="center"/>
    </xf>
    <xf numFmtId="178" fontId="15" fillId="0" borderId="2" xfId="0" applyNumberFormat="1"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178" fontId="13" fillId="0" borderId="1" xfId="0" applyNumberFormat="1" applyFont="1" applyFill="1" applyBorder="1" applyAlignment="1">
      <alignment vertical="center"/>
    </xf>
    <xf numFmtId="178" fontId="13" fillId="0" borderId="1" xfId="0" applyNumberFormat="1" applyFont="1" applyFill="1" applyBorder="1" applyAlignment="1">
      <alignment horizontal="center" vertical="center"/>
    </xf>
    <xf numFmtId="178" fontId="14" fillId="0" borderId="1" xfId="0" applyNumberFormat="1" applyFont="1" applyFill="1" applyBorder="1" applyAlignment="1">
      <alignment horizontal="center" vertical="center" wrapText="1"/>
    </xf>
    <xf numFmtId="178" fontId="15" fillId="0" borderId="1" xfId="0" applyNumberFormat="1" applyFont="1" applyFill="1" applyBorder="1" applyAlignment="1">
      <alignment horizontal="center" vertical="center" wrapText="1"/>
    </xf>
    <xf numFmtId="178" fontId="13" fillId="0" borderId="1" xfId="0" applyNumberFormat="1" applyFont="1" applyFill="1" applyBorder="1" applyAlignment="1">
      <alignment horizontal="center" wrapText="1"/>
    </xf>
    <xf numFmtId="178" fontId="29" fillId="0" borderId="1" xfId="0" applyNumberFormat="1" applyFont="1" applyFill="1" applyBorder="1" applyAlignment="1">
      <alignment vertical="center" wrapText="1"/>
    </xf>
    <xf numFmtId="178" fontId="35" fillId="0" borderId="1" xfId="0" applyNumberFormat="1" applyFont="1" applyFill="1" applyBorder="1" applyAlignment="1">
      <alignment horizontal="center" vertical="center" wrapText="1"/>
    </xf>
    <xf numFmtId="178" fontId="15" fillId="0" borderId="1" xfId="0" applyNumberFormat="1" applyFont="1" applyFill="1" applyBorder="1" applyAlignment="1">
      <alignment horizontal="center" wrapText="1"/>
    </xf>
    <xf numFmtId="178" fontId="14" fillId="0" borderId="1" xfId="0" applyNumberFormat="1" applyFont="1" applyFill="1" applyBorder="1" applyAlignment="1">
      <alignment horizontal="center" vertical="center"/>
    </xf>
    <xf numFmtId="178" fontId="15" fillId="0" borderId="1" xfId="0" applyNumberFormat="1" applyFont="1" applyFill="1" applyBorder="1" applyAlignment="1">
      <alignment horizontal="justify" wrapText="1"/>
    </xf>
    <xf numFmtId="178" fontId="15" fillId="4" borderId="1" xfId="0" applyNumberFormat="1" applyFont="1" applyFill="1" applyBorder="1" applyAlignment="1">
      <alignment horizontal="center" vertical="center"/>
    </xf>
    <xf numFmtId="178" fontId="15" fillId="4" borderId="2"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xf>
    <xf numFmtId="165" fontId="13" fillId="0" borderId="1" xfId="0" applyNumberFormat="1" applyFont="1" applyFill="1" applyBorder="1" applyAlignment="1">
      <alignment horizontal="center" vertical="center"/>
    </xf>
    <xf numFmtId="165" fontId="12" fillId="0" borderId="1" xfId="0" applyNumberFormat="1" applyFont="1" applyFill="1" applyBorder="1" applyAlignment="1">
      <alignment horizontal="center" vertical="center"/>
    </xf>
    <xf numFmtId="165" fontId="14" fillId="0" borderId="1" xfId="0" applyNumberFormat="1" applyFont="1" applyFill="1" applyBorder="1" applyAlignment="1">
      <alignment horizontal="center" vertical="center"/>
    </xf>
    <xf numFmtId="179" fontId="15" fillId="0" borderId="1" xfId="3" applyNumberFormat="1" applyFont="1" applyFill="1" applyBorder="1" applyAlignment="1" applyProtection="1">
      <alignment vertical="center" wrapText="1"/>
    </xf>
    <xf numFmtId="179" fontId="15" fillId="0" borderId="1" xfId="3" applyNumberFormat="1" applyFont="1" applyFill="1" applyBorder="1" applyAlignment="1">
      <alignment horizontal="right" vertical="center" wrapText="1"/>
    </xf>
    <xf numFmtId="179" fontId="15" fillId="0" borderId="1" xfId="5" applyNumberFormat="1" applyFont="1" applyFill="1" applyBorder="1" applyAlignment="1">
      <alignment horizontal="right" vertical="center" wrapText="1"/>
    </xf>
    <xf numFmtId="179" fontId="13" fillId="0" borderId="1" xfId="5" applyNumberFormat="1" applyFont="1" applyFill="1" applyBorder="1" applyAlignment="1">
      <alignment horizontal="right" vertical="center" wrapText="1"/>
    </xf>
    <xf numFmtId="179" fontId="13" fillId="0" borderId="1" xfId="5" applyNumberFormat="1" applyFont="1" applyFill="1" applyBorder="1" applyAlignment="1" applyProtection="1">
      <alignment horizontal="right" vertical="center" wrapText="1"/>
    </xf>
    <xf numFmtId="179" fontId="13" fillId="0" borderId="1" xfId="3" applyNumberFormat="1" applyFont="1" applyFill="1" applyBorder="1" applyAlignment="1">
      <alignment horizontal="right" vertical="center" wrapText="1"/>
    </xf>
    <xf numFmtId="179" fontId="15" fillId="0" borderId="1" xfId="3" applyNumberFormat="1" applyFont="1" applyFill="1" applyBorder="1" applyAlignment="1" applyProtection="1">
      <alignment horizontal="right" vertical="center" wrapText="1"/>
    </xf>
    <xf numFmtId="179" fontId="15" fillId="0" borderId="1" xfId="5" applyNumberFormat="1" applyFont="1" applyFill="1" applyBorder="1" applyAlignment="1" applyProtection="1">
      <alignment horizontal="right" vertical="center" wrapText="1"/>
    </xf>
    <xf numFmtId="179" fontId="15" fillId="4" borderId="1" xfId="5" applyNumberFormat="1" applyFont="1" applyFill="1" applyBorder="1" applyAlignment="1">
      <alignment horizontal="center" vertical="center" wrapText="1"/>
    </xf>
    <xf numFmtId="165" fontId="13" fillId="0" borderId="1" xfId="0" applyNumberFormat="1" applyFont="1" applyFill="1" applyBorder="1" applyAlignment="1">
      <alignment horizontal="center" wrapText="1"/>
    </xf>
    <xf numFmtId="165" fontId="23" fillId="0" borderId="1" xfId="0" applyNumberFormat="1" applyFont="1" applyFill="1" applyBorder="1" applyAlignment="1">
      <alignment horizontal="center" wrapText="1"/>
    </xf>
    <xf numFmtId="165" fontId="13" fillId="0" borderId="1" xfId="0" applyNumberFormat="1" applyFont="1" applyFill="1" applyBorder="1" applyAlignment="1" applyProtection="1">
      <alignment horizontal="center" wrapText="1"/>
    </xf>
    <xf numFmtId="165" fontId="15" fillId="0" borderId="1" xfId="1" applyNumberFormat="1" applyFont="1" applyFill="1" applyBorder="1" applyAlignment="1" applyProtection="1">
      <alignment horizontal="center" vertical="center" wrapText="1"/>
    </xf>
    <xf numFmtId="165" fontId="13" fillId="0" borderId="1" xfId="1" applyNumberFormat="1" applyFont="1" applyFill="1" applyBorder="1" applyAlignment="1" applyProtection="1">
      <alignment horizontal="center" vertical="center" wrapText="1"/>
    </xf>
    <xf numFmtId="170" fontId="15" fillId="0" borderId="1" xfId="0" applyNumberFormat="1" applyFont="1" applyFill="1" applyBorder="1" applyAlignment="1">
      <alignment horizontal="center" vertical="center" wrapText="1"/>
    </xf>
    <xf numFmtId="170" fontId="13" fillId="0" borderId="1" xfId="0" applyNumberFormat="1" applyFont="1" applyFill="1" applyBorder="1" applyAlignment="1">
      <alignment horizontal="center" vertical="center" wrapText="1"/>
    </xf>
    <xf numFmtId="170" fontId="13" fillId="0" borderId="1" xfId="0" applyNumberFormat="1" applyFont="1" applyFill="1" applyBorder="1" applyAlignment="1" applyProtection="1">
      <alignment horizontal="center" vertical="center" wrapText="1"/>
    </xf>
    <xf numFmtId="170" fontId="15" fillId="0" borderId="1" xfId="0" applyNumberFormat="1" applyFont="1" applyFill="1" applyBorder="1" applyAlignment="1" applyProtection="1">
      <alignment horizontal="center" vertical="center" wrapText="1"/>
    </xf>
    <xf numFmtId="165" fontId="15" fillId="0" borderId="6" xfId="1" applyNumberFormat="1" applyFont="1" applyFill="1" applyBorder="1" applyAlignment="1" applyProtection="1">
      <alignment horizontal="center" vertical="center" wrapText="1"/>
    </xf>
    <xf numFmtId="165" fontId="13" fillId="0" borderId="6" xfId="1" applyNumberFormat="1" applyFont="1" applyFill="1" applyBorder="1" applyAlignment="1" applyProtection="1">
      <alignment horizontal="center" vertical="center" wrapText="1"/>
    </xf>
    <xf numFmtId="165" fontId="15" fillId="7" borderId="7" xfId="1" applyNumberFormat="1" applyFont="1" applyFill="1" applyBorder="1" applyAlignment="1" applyProtection="1">
      <alignment horizontal="center" vertical="center" wrapText="1"/>
    </xf>
    <xf numFmtId="165" fontId="15" fillId="7" borderId="1" xfId="1" applyNumberFormat="1" applyFont="1" applyFill="1" applyBorder="1" applyAlignment="1" applyProtection="1">
      <alignment horizontal="center" vertical="center" wrapText="1"/>
    </xf>
    <xf numFmtId="165" fontId="15" fillId="0" borderId="1" xfId="2" applyNumberFormat="1" applyFont="1" applyFill="1" applyBorder="1" applyAlignment="1">
      <alignment horizontal="center" vertical="center"/>
    </xf>
    <xf numFmtId="165" fontId="13" fillId="0" borderId="1" xfId="2" applyNumberFormat="1" applyFont="1" applyFill="1" applyBorder="1" applyAlignment="1">
      <alignment horizontal="center" vertical="center"/>
    </xf>
    <xf numFmtId="165" fontId="15" fillId="0" borderId="6" xfId="2" applyNumberFormat="1" applyFont="1" applyFill="1" applyBorder="1" applyAlignment="1">
      <alignment horizontal="center" vertical="center"/>
    </xf>
    <xf numFmtId="165" fontId="15" fillId="0" borderId="5" xfId="1" applyNumberFormat="1" applyFont="1" applyFill="1" applyBorder="1" applyAlignment="1">
      <alignment horizontal="center" vertical="center" wrapText="1"/>
    </xf>
    <xf numFmtId="165" fontId="15" fillId="0" borderId="7" xfId="2" applyNumberFormat="1" applyFont="1" applyFill="1" applyBorder="1" applyAlignment="1">
      <alignment horizontal="center" vertical="center"/>
    </xf>
    <xf numFmtId="165" fontId="44" fillId="6" borderId="1" xfId="0" applyNumberFormat="1" applyFont="1" applyFill="1" applyBorder="1" applyAlignment="1">
      <alignment horizontal="center" vertical="center" wrapText="1"/>
    </xf>
    <xf numFmtId="0" fontId="13" fillId="0" borderId="5" xfId="0" applyFont="1" applyFill="1" applyBorder="1" applyAlignment="1">
      <alignment horizontal="justify" vertical="center" wrapText="1"/>
    </xf>
    <xf numFmtId="0" fontId="13" fillId="0" borderId="7" xfId="0" applyFont="1" applyFill="1" applyBorder="1" applyAlignment="1">
      <alignment horizontal="justify" vertical="center" wrapText="1"/>
    </xf>
    <xf numFmtId="0" fontId="13" fillId="0" borderId="6" xfId="0" applyFont="1" applyFill="1" applyBorder="1" applyAlignment="1">
      <alignment horizontal="justify" vertical="center" wrapText="1"/>
    </xf>
    <xf numFmtId="49" fontId="7" fillId="2" borderId="2" xfId="0" applyNumberFormat="1" applyFont="1" applyFill="1" applyBorder="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7" fillId="2" borderId="4" xfId="0" applyNumberFormat="1" applyFont="1" applyFill="1" applyBorder="1" applyAlignment="1" applyProtection="1">
      <alignment horizontal="center" vertical="center"/>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xf>
    <xf numFmtId="0" fontId="14" fillId="0" borderId="2" xfId="1" applyFont="1" applyFill="1" applyBorder="1" applyAlignment="1">
      <alignment horizontal="left" vertical="top" wrapText="1"/>
    </xf>
    <xf numFmtId="0" fontId="14" fillId="0" borderId="3" xfId="1" applyFont="1" applyFill="1" applyBorder="1" applyAlignment="1">
      <alignment horizontal="left" vertical="top" wrapText="1"/>
    </xf>
    <xf numFmtId="0" fontId="14" fillId="0" borderId="4" xfId="1" applyFont="1" applyFill="1" applyBorder="1" applyAlignment="1">
      <alignment horizontal="left" vertical="top" wrapText="1"/>
    </xf>
    <xf numFmtId="0" fontId="17" fillId="0" borderId="2" xfId="0" applyFont="1" applyFill="1" applyBorder="1" applyAlignment="1">
      <alignment horizontal="left"/>
    </xf>
    <xf numFmtId="0" fontId="17" fillId="0" borderId="3" xfId="0" applyFont="1" applyFill="1" applyBorder="1" applyAlignment="1">
      <alignment horizontal="left"/>
    </xf>
    <xf numFmtId="0" fontId="17" fillId="0" borderId="4" xfId="0" applyFont="1" applyFill="1" applyBorder="1" applyAlignment="1">
      <alignment horizontal="left"/>
    </xf>
    <xf numFmtId="0" fontId="15" fillId="0" borderId="2" xfId="1" applyFont="1" applyFill="1" applyBorder="1" applyAlignment="1">
      <alignment horizontal="left" vertical="top"/>
    </xf>
    <xf numFmtId="0" fontId="15" fillId="0" borderId="3" xfId="1" applyFont="1" applyFill="1" applyBorder="1" applyAlignment="1">
      <alignment horizontal="left" vertical="top"/>
    </xf>
    <xf numFmtId="0" fontId="15" fillId="0" borderId="4" xfId="1" applyFont="1" applyFill="1" applyBorder="1" applyAlignment="1">
      <alignment horizontal="left" vertical="top"/>
    </xf>
    <xf numFmtId="0" fontId="13" fillId="0" borderId="5" xfId="1" applyFont="1" applyFill="1" applyBorder="1" applyAlignment="1">
      <alignment horizontal="justify" vertical="top"/>
    </xf>
    <xf numFmtId="0" fontId="13" fillId="0" borderId="7" xfId="1" applyFont="1" applyFill="1" applyBorder="1" applyAlignment="1">
      <alignment horizontal="justify" vertical="top"/>
    </xf>
    <xf numFmtId="0" fontId="13" fillId="0" borderId="6" xfId="1" applyFont="1" applyFill="1" applyBorder="1" applyAlignment="1">
      <alignment horizontal="justify" vertical="top"/>
    </xf>
    <xf numFmtId="0" fontId="13" fillId="0" borderId="5" xfId="1" applyFont="1" applyFill="1" applyBorder="1" applyAlignment="1">
      <alignment horizontal="justify" vertical="center" wrapText="1"/>
    </xf>
    <xf numFmtId="0" fontId="13" fillId="0" borderId="7" xfId="1" applyFont="1" applyFill="1" applyBorder="1" applyAlignment="1">
      <alignment horizontal="justify" vertical="center" wrapText="1"/>
    </xf>
    <xf numFmtId="0" fontId="13" fillId="0" borderId="6" xfId="1" applyFont="1" applyFill="1" applyBorder="1" applyAlignment="1">
      <alignment horizontal="justify" vertical="center" wrapText="1"/>
    </xf>
    <xf numFmtId="49" fontId="7" fillId="2" borderId="20"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2" fontId="13" fillId="0" borderId="5" xfId="0" applyNumberFormat="1" applyFont="1" applyFill="1" applyBorder="1" applyAlignment="1">
      <alignment horizontal="justify" vertical="center" wrapText="1"/>
    </xf>
    <xf numFmtId="2" fontId="12" fillId="0" borderId="5" xfId="0" applyNumberFormat="1" applyFont="1" applyFill="1" applyBorder="1" applyAlignment="1">
      <alignment horizontal="justify" vertical="center" wrapText="1"/>
    </xf>
    <xf numFmtId="0" fontId="13" fillId="0" borderId="22" xfId="0" applyFont="1" applyFill="1" applyBorder="1" applyAlignment="1">
      <alignment horizontal="justify" vertical="center" wrapText="1"/>
    </xf>
    <xf numFmtId="0" fontId="13" fillId="0" borderId="20" xfId="0" applyFont="1" applyFill="1" applyBorder="1" applyAlignment="1">
      <alignment horizontal="justify" vertical="center" wrapText="1"/>
    </xf>
    <xf numFmtId="176" fontId="13" fillId="0" borderId="5" xfId="0" applyNumberFormat="1" applyFont="1" applyFill="1" applyBorder="1" applyAlignment="1">
      <alignment horizontal="justify" vertical="top" wrapText="1"/>
    </xf>
    <xf numFmtId="176" fontId="13" fillId="0" borderId="5" xfId="0" applyNumberFormat="1" applyFont="1" applyFill="1" applyBorder="1" applyAlignment="1">
      <alignment horizontal="justify" vertical="center" wrapText="1"/>
    </xf>
    <xf numFmtId="0" fontId="33" fillId="0" borderId="7" xfId="0" applyFont="1" applyFill="1" applyBorder="1" applyAlignment="1">
      <alignment horizontal="justify" vertical="center" wrapText="1"/>
    </xf>
    <xf numFmtId="0" fontId="33" fillId="0" borderId="6" xfId="0" applyFont="1" applyFill="1" applyBorder="1" applyAlignment="1">
      <alignment horizontal="justify" vertical="center" wrapText="1"/>
    </xf>
    <xf numFmtId="0" fontId="33" fillId="0" borderId="7" xfId="0" applyFont="1" applyFill="1" applyBorder="1" applyAlignment="1">
      <alignment horizontal="justify" vertical="top" wrapText="1"/>
    </xf>
    <xf numFmtId="0" fontId="12" fillId="0" borderId="5" xfId="0" applyFont="1" applyFill="1" applyBorder="1" applyAlignment="1">
      <alignment horizontal="justify" vertical="center" wrapText="1"/>
    </xf>
    <xf numFmtId="4" fontId="7" fillId="2" borderId="2" xfId="0" applyNumberFormat="1" applyFont="1" applyFill="1" applyBorder="1" applyAlignment="1">
      <alignment horizontal="center" vertical="center" wrapText="1"/>
    </xf>
    <xf numFmtId="4" fontId="7" fillId="2" borderId="3" xfId="0" applyNumberFormat="1" applyFont="1" applyFill="1" applyBorder="1" applyAlignment="1">
      <alignment horizontal="center" vertical="center" wrapText="1"/>
    </xf>
    <xf numFmtId="4" fontId="7" fillId="2" borderId="4" xfId="0" applyNumberFormat="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3" xfId="1" applyFont="1" applyFill="1" applyBorder="1" applyAlignment="1">
      <alignment horizontal="center" vertical="center" wrapText="1"/>
    </xf>
    <xf numFmtId="0" fontId="32" fillId="2" borderId="4" xfId="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4" fontId="13" fillId="0" borderId="1" xfId="0" applyNumberFormat="1" applyFont="1" applyFill="1" applyBorder="1" applyAlignment="1">
      <alignment horizontal="justify" vertical="center" wrapText="1"/>
    </xf>
    <xf numFmtId="165" fontId="15" fillId="0" borderId="1" xfId="0" applyNumberFormat="1" applyFont="1" applyFill="1" applyBorder="1" applyAlignment="1" applyProtection="1">
      <alignment horizontal="center" wrapText="1"/>
    </xf>
    <xf numFmtId="0" fontId="13" fillId="0" borderId="1" xfId="3" applyFont="1" applyFill="1" applyBorder="1" applyAlignment="1">
      <alignment horizontal="left" vertical="center" wrapText="1"/>
    </xf>
    <xf numFmtId="0" fontId="13" fillId="0" borderId="1" xfId="3" applyFont="1" applyFill="1" applyBorder="1" applyAlignment="1">
      <alignment horizontal="left" wrapText="1"/>
    </xf>
    <xf numFmtId="0" fontId="13" fillId="0" borderId="1" xfId="3" applyFont="1" applyFill="1" applyBorder="1" applyAlignment="1" applyProtection="1">
      <alignment horizontal="left" wrapText="1"/>
    </xf>
    <xf numFmtId="0" fontId="13" fillId="0" borderId="6" xfId="0" applyFont="1" applyFill="1" applyBorder="1" applyAlignment="1">
      <alignment vertical="top" wrapText="1"/>
    </xf>
    <xf numFmtId="0" fontId="33" fillId="0" borderId="6" xfId="0" applyFont="1" applyFill="1" applyBorder="1" applyAlignment="1">
      <alignment horizontal="justify" vertical="top" wrapText="1"/>
    </xf>
    <xf numFmtId="0" fontId="33" fillId="0" borderId="7" xfId="0" applyFont="1" applyFill="1" applyBorder="1" applyAlignment="1">
      <alignment horizontal="justify" wrapText="1"/>
    </xf>
    <xf numFmtId="0" fontId="33" fillId="0" borderId="6" xfId="0" applyFont="1" applyFill="1" applyBorder="1" applyAlignment="1">
      <alignment horizontal="justify" wrapText="1"/>
    </xf>
    <xf numFmtId="0" fontId="35" fillId="0" borderId="7" xfId="0" applyFont="1" applyFill="1" applyBorder="1" applyAlignment="1">
      <alignment horizontal="justify" vertical="center" wrapText="1"/>
    </xf>
    <xf numFmtId="0" fontId="35" fillId="0" borderId="6" xfId="0" applyFont="1" applyFill="1" applyBorder="1" applyAlignment="1">
      <alignment horizontal="justify" vertical="center" wrapText="1"/>
    </xf>
    <xf numFmtId="0" fontId="15" fillId="0" borderId="6" xfId="0" applyFont="1" applyFill="1" applyBorder="1" applyAlignment="1" applyProtection="1">
      <alignment horizontal="left" vertical="center" wrapText="1"/>
    </xf>
    <xf numFmtId="165" fontId="15" fillId="0" borderId="6" xfId="0" applyNumberFormat="1" applyFont="1" applyFill="1" applyBorder="1" applyAlignment="1" applyProtection="1">
      <alignment horizontal="center" vertical="center" wrapText="1"/>
    </xf>
    <xf numFmtId="4" fontId="15" fillId="0" borderId="6" xfId="0" applyNumberFormat="1" applyFont="1" applyFill="1" applyBorder="1" applyAlignment="1" applyProtection="1">
      <alignment horizontal="center" vertical="center" wrapText="1"/>
    </xf>
    <xf numFmtId="0" fontId="13" fillId="0" borderId="1" xfId="0" applyFont="1" applyFill="1" applyBorder="1" applyAlignment="1">
      <alignment horizontal="left" vertical="top" wrapText="1"/>
    </xf>
    <xf numFmtId="0" fontId="13" fillId="0" borderId="1" xfId="0" applyFont="1" applyFill="1" applyBorder="1" applyAlignment="1">
      <alignment vertical="center" wrapText="1"/>
    </xf>
    <xf numFmtId="0" fontId="45" fillId="0" borderId="0" xfId="0" applyFont="1" applyFill="1"/>
    <xf numFmtId="0" fontId="41" fillId="0" borderId="1" xfId="1" applyFont="1" applyFill="1" applyBorder="1" applyAlignment="1">
      <alignment horizontal="justify" vertical="center" wrapText="1"/>
    </xf>
    <xf numFmtId="0" fontId="13" fillId="0" borderId="1" xfId="0" applyFont="1" applyFill="1" applyBorder="1" applyAlignment="1">
      <alignment horizontal="left" wrapText="1"/>
    </xf>
    <xf numFmtId="0" fontId="15" fillId="0" borderId="1" xfId="8" applyFont="1" applyFill="1" applyBorder="1" applyAlignment="1">
      <alignment horizontal="justify" vertical="center" wrapText="1"/>
    </xf>
    <xf numFmtId="10" fontId="13" fillId="0" borderId="1" xfId="0" applyNumberFormat="1" applyFont="1" applyFill="1" applyBorder="1" applyAlignment="1">
      <alignment horizontal="center" vertical="center" wrapText="1"/>
    </xf>
    <xf numFmtId="0" fontId="13" fillId="0" borderId="1" xfId="8" applyFont="1" applyFill="1" applyBorder="1" applyAlignment="1">
      <alignment horizontal="justify" vertical="center" wrapText="1"/>
    </xf>
    <xf numFmtId="0" fontId="15" fillId="0" borderId="1" xfId="8" applyFont="1" applyFill="1" applyBorder="1" applyAlignment="1">
      <alignment horizontal="justify" wrapText="1"/>
    </xf>
    <xf numFmtId="0" fontId="15" fillId="0" borderId="1" xfId="8" applyFont="1" applyFill="1" applyBorder="1" applyAlignment="1">
      <alignment horizontal="justify" vertical="top" wrapText="1"/>
    </xf>
    <xf numFmtId="0" fontId="15" fillId="0" borderId="1" xfId="8" applyFont="1" applyFill="1" applyBorder="1" applyAlignment="1">
      <alignment horizontal="left" vertical="top" wrapText="1"/>
    </xf>
    <xf numFmtId="4" fontId="3" fillId="0" borderId="0" xfId="0" applyNumberFormat="1" applyFont="1" applyFill="1" applyBorder="1" applyAlignment="1">
      <alignment horizontal="justify" vertical="center" wrapText="1"/>
    </xf>
    <xf numFmtId="0" fontId="7" fillId="0" borderId="0" xfId="0" applyFont="1" applyFill="1" applyBorder="1" applyAlignment="1">
      <alignment horizontal="justify"/>
    </xf>
    <xf numFmtId="164" fontId="7" fillId="0" borderId="1" xfId="0" applyNumberFormat="1" applyFont="1" applyFill="1" applyBorder="1" applyAlignment="1">
      <alignment horizontal="justify" vertical="center" wrapText="1"/>
    </xf>
    <xf numFmtId="1" fontId="10" fillId="0" borderId="1" xfId="0" applyNumberFormat="1" applyFont="1" applyFill="1" applyBorder="1" applyAlignment="1">
      <alignment horizontal="justify" vertical="center" wrapText="1"/>
    </xf>
    <xf numFmtId="4" fontId="13" fillId="0" borderId="1" xfId="1" applyNumberFormat="1" applyFont="1" applyFill="1" applyBorder="1" applyAlignment="1" applyProtection="1">
      <alignment horizontal="justify" vertical="center" wrapText="1"/>
    </xf>
    <xf numFmtId="4" fontId="15" fillId="0" borderId="5" xfId="1" applyNumberFormat="1" applyFont="1" applyFill="1" applyBorder="1" applyAlignment="1">
      <alignment horizontal="justify" vertical="center" wrapText="1"/>
    </xf>
    <xf numFmtId="4" fontId="13" fillId="0" borderId="1" xfId="1" applyNumberFormat="1" applyFont="1" applyFill="1" applyBorder="1" applyAlignment="1">
      <alignment horizontal="justify" vertical="center" wrapText="1"/>
    </xf>
    <xf numFmtId="4" fontId="15" fillId="0" borderId="1" xfId="1" applyNumberFormat="1" applyFont="1" applyFill="1" applyBorder="1" applyAlignment="1" applyProtection="1">
      <alignment horizontal="justify" vertical="center" wrapText="1"/>
    </xf>
    <xf numFmtId="2" fontId="13" fillId="0" borderId="1" xfId="1" applyNumberFormat="1" applyFont="1" applyFill="1" applyBorder="1" applyAlignment="1">
      <alignment horizontal="justify" vertical="top" wrapText="1"/>
    </xf>
    <xf numFmtId="4" fontId="13" fillId="0" borderId="6" xfId="1" applyNumberFormat="1" applyFont="1" applyFill="1" applyBorder="1" applyAlignment="1" applyProtection="1">
      <alignment horizontal="justify" vertical="center" wrapText="1"/>
    </xf>
    <xf numFmtId="4" fontId="15" fillId="7" borderId="1" xfId="1" applyNumberFormat="1" applyFont="1" applyFill="1" applyBorder="1" applyAlignment="1" applyProtection="1">
      <alignment horizontal="justify" vertical="center" wrapText="1"/>
    </xf>
    <xf numFmtId="4" fontId="15" fillId="7" borderId="5" xfId="1" applyNumberFormat="1" applyFont="1" applyFill="1" applyBorder="1" applyAlignment="1" applyProtection="1">
      <alignment horizontal="justify" vertical="center" wrapText="1"/>
    </xf>
    <xf numFmtId="4" fontId="13" fillId="7" borderId="1" xfId="1" applyNumberFormat="1" applyFont="1" applyFill="1" applyBorder="1" applyAlignment="1" applyProtection="1">
      <alignment horizontal="justify" vertical="center" wrapText="1"/>
    </xf>
    <xf numFmtId="0" fontId="13" fillId="0" borderId="5" xfId="0" applyNumberFormat="1" applyFont="1" applyFill="1" applyBorder="1" applyAlignment="1">
      <alignment horizontal="justify" vertical="top" wrapText="1"/>
    </xf>
    <xf numFmtId="0" fontId="16" fillId="0" borderId="7" xfId="0" applyNumberFormat="1" applyFont="1" applyFill="1" applyBorder="1" applyAlignment="1">
      <alignment horizontal="justify" vertical="top" wrapText="1"/>
    </xf>
    <xf numFmtId="0" fontId="13" fillId="0" borderId="1" xfId="0" applyNumberFormat="1" applyFont="1" applyFill="1" applyBorder="1" applyAlignment="1">
      <alignment horizontal="justify" vertical="center" wrapText="1"/>
    </xf>
    <xf numFmtId="169" fontId="13" fillId="0" borderId="1" xfId="0" applyNumberFormat="1" applyFont="1" applyFill="1" applyBorder="1" applyAlignment="1">
      <alignment horizontal="justify" vertical="center" wrapText="1"/>
    </xf>
    <xf numFmtId="169" fontId="15" fillId="0" borderId="1" xfId="0" applyNumberFormat="1" applyFont="1" applyFill="1" applyBorder="1" applyAlignment="1" applyProtection="1">
      <alignment horizontal="justify" vertical="center" wrapText="1"/>
    </xf>
    <xf numFmtId="169" fontId="13" fillId="3" borderId="1" xfId="0" applyNumberFormat="1" applyFont="1" applyFill="1" applyBorder="1" applyAlignment="1">
      <alignment horizontal="justify" vertical="center" wrapText="1"/>
    </xf>
    <xf numFmtId="0" fontId="15" fillId="0" borderId="1" xfId="1" applyFont="1" applyFill="1" applyBorder="1" applyAlignment="1" applyProtection="1">
      <alignment horizontal="justify" wrapText="1"/>
    </xf>
    <xf numFmtId="0" fontId="13" fillId="0" borderId="5" xfId="1" applyFont="1" applyFill="1" applyBorder="1" applyAlignment="1">
      <alignment horizontal="justify" vertical="top" wrapText="1"/>
    </xf>
    <xf numFmtId="0" fontId="13" fillId="0" borderId="7" xfId="1" applyFont="1" applyFill="1" applyBorder="1" applyAlignment="1">
      <alignment horizontal="justify" vertical="top" wrapText="1"/>
    </xf>
    <xf numFmtId="0" fontId="13" fillId="0" borderId="6" xfId="1" applyFont="1" applyFill="1" applyBorder="1" applyAlignment="1">
      <alignment horizontal="justify" vertical="top" wrapText="1"/>
    </xf>
    <xf numFmtId="4" fontId="15" fillId="0" borderId="1" xfId="0" applyNumberFormat="1" applyFont="1" applyFill="1" applyBorder="1" applyAlignment="1">
      <alignment horizontal="justify" wrapText="1"/>
    </xf>
    <xf numFmtId="4" fontId="15" fillId="0" borderId="1" xfId="0" applyNumberFormat="1" applyFont="1" applyFill="1" applyBorder="1" applyAlignment="1" applyProtection="1">
      <alignment horizontal="justify" vertical="center" wrapText="1"/>
    </xf>
    <xf numFmtId="4" fontId="22" fillId="0" borderId="1" xfId="0" applyNumberFormat="1" applyFont="1" applyFill="1" applyBorder="1" applyAlignment="1" applyProtection="1">
      <alignment horizontal="justify" vertical="center" wrapText="1"/>
    </xf>
    <xf numFmtId="4" fontId="21" fillId="0" borderId="1" xfId="0" applyNumberFormat="1" applyFont="1" applyFill="1" applyBorder="1" applyAlignment="1" applyProtection="1">
      <alignment horizontal="justify" vertical="center" wrapText="1"/>
    </xf>
    <xf numFmtId="4" fontId="24" fillId="0" borderId="1" xfId="0" applyNumberFormat="1" applyFont="1" applyFill="1" applyBorder="1" applyAlignment="1" applyProtection="1">
      <alignment horizontal="justify" vertical="center" wrapText="1"/>
    </xf>
    <xf numFmtId="4" fontId="15" fillId="4" borderId="1" xfId="0" applyNumberFormat="1" applyFont="1" applyFill="1" applyBorder="1" applyAlignment="1">
      <alignment horizontal="justify" wrapText="1"/>
    </xf>
    <xf numFmtId="4" fontId="15" fillId="4" borderId="1" xfId="0" applyNumberFormat="1" applyFont="1" applyFill="1" applyBorder="1" applyAlignment="1" applyProtection="1">
      <alignment horizontal="justify" vertical="center" wrapText="1"/>
    </xf>
    <xf numFmtId="0" fontId="13" fillId="0" borderId="1" xfId="3" applyFont="1" applyFill="1" applyBorder="1" applyAlignment="1" applyProtection="1">
      <alignment horizontal="justify" wrapText="1"/>
    </xf>
    <xf numFmtId="0" fontId="13" fillId="0" borderId="5" xfId="3" applyFont="1" applyFill="1" applyBorder="1" applyAlignment="1">
      <alignment horizontal="justify" vertical="top" wrapText="1"/>
    </xf>
    <xf numFmtId="0" fontId="13" fillId="0" borderId="7" xfId="3" applyFont="1" applyFill="1" applyBorder="1" applyAlignment="1">
      <alignment horizontal="justify" vertical="top" wrapText="1"/>
    </xf>
    <xf numFmtId="0" fontId="13" fillId="0" borderId="6" xfId="3" applyFont="1" applyFill="1" applyBorder="1" applyAlignment="1">
      <alignment horizontal="justify" vertical="top" wrapText="1"/>
    </xf>
    <xf numFmtId="0" fontId="13" fillId="0" borderId="1" xfId="3" applyFont="1" applyFill="1" applyBorder="1" applyAlignment="1">
      <alignment horizontal="justify" vertical="top" wrapText="1"/>
    </xf>
    <xf numFmtId="0" fontId="13" fillId="0" borderId="5" xfId="3" applyFont="1" applyFill="1" applyBorder="1" applyAlignment="1">
      <alignment horizontal="justify" vertical="top" wrapText="1"/>
    </xf>
    <xf numFmtId="43" fontId="13" fillId="0" borderId="1" xfId="5" applyFont="1" applyFill="1" applyBorder="1" applyAlignment="1" applyProtection="1">
      <alignment horizontal="justify" vertical="center" wrapText="1"/>
    </xf>
    <xf numFmtId="0" fontId="13" fillId="0" borderId="6" xfId="3" applyFont="1" applyFill="1" applyBorder="1" applyAlignment="1">
      <alignment horizontal="justify" vertical="top" wrapText="1"/>
    </xf>
    <xf numFmtId="2" fontId="13" fillId="0" borderId="1" xfId="3" applyNumberFormat="1" applyFont="1" applyFill="1" applyBorder="1" applyAlignment="1" applyProtection="1">
      <alignment horizontal="justify" vertical="center" wrapText="1"/>
    </xf>
    <xf numFmtId="43" fontId="13" fillId="0" borderId="1" xfId="5" applyFont="1" applyFill="1" applyBorder="1" applyAlignment="1">
      <alignment horizontal="justify" vertical="center" wrapText="1"/>
    </xf>
    <xf numFmtId="0" fontId="13" fillId="0" borderId="1" xfId="3" applyFont="1" applyFill="1" applyBorder="1" applyAlignment="1">
      <alignment horizontal="justify" vertical="top" wrapText="1"/>
    </xf>
    <xf numFmtId="43" fontId="13" fillId="4" borderId="1" xfId="5" applyFont="1" applyFill="1" applyBorder="1" applyAlignment="1">
      <alignment horizontal="justify" vertical="center" wrapText="1"/>
    </xf>
    <xf numFmtId="4" fontId="13" fillId="0" borderId="8" xfId="6" applyNumberFormat="1" applyFont="1" applyFill="1" applyBorder="1" applyAlignment="1">
      <alignment horizontal="justify" vertical="center" wrapText="1"/>
    </xf>
    <xf numFmtId="4" fontId="13" fillId="0" borderId="9" xfId="6" applyNumberFormat="1" applyFont="1" applyFill="1" applyBorder="1" applyAlignment="1">
      <alignment horizontal="justify" vertical="center" wrapText="1"/>
    </xf>
    <xf numFmtId="4" fontId="13" fillId="0" borderId="1" xfId="6" applyNumberFormat="1" applyFont="1" applyFill="1" applyBorder="1" applyAlignment="1">
      <alignment horizontal="justify" wrapText="1"/>
    </xf>
    <xf numFmtId="4" fontId="13" fillId="0" borderId="10" xfId="6" applyNumberFormat="1" applyFont="1" applyFill="1" applyBorder="1" applyAlignment="1">
      <alignment horizontal="justify" vertical="center" wrapText="1"/>
    </xf>
    <xf numFmtId="4" fontId="15" fillId="0" borderId="8" xfId="6" applyNumberFormat="1" applyFont="1" applyFill="1" applyBorder="1" applyAlignment="1" applyProtection="1">
      <alignment horizontal="justify" vertical="center" wrapText="1"/>
    </xf>
    <xf numFmtId="4" fontId="15" fillId="0" borderId="8" xfId="6" applyNumberFormat="1" applyFont="1" applyFill="1" applyBorder="1" applyAlignment="1">
      <alignment horizontal="justify" vertical="center" wrapText="1"/>
    </xf>
    <xf numFmtId="4" fontId="13" fillId="0" borderId="11" xfId="6" applyNumberFormat="1" applyFont="1" applyFill="1" applyBorder="1" applyAlignment="1">
      <alignment horizontal="justify" vertical="top" wrapText="1"/>
    </xf>
    <xf numFmtId="4" fontId="13" fillId="0" borderId="12" xfId="6" applyNumberFormat="1" applyFont="1" applyFill="1" applyBorder="1" applyAlignment="1">
      <alignment horizontal="justify" vertical="top" wrapText="1"/>
    </xf>
    <xf numFmtId="4" fontId="13" fillId="0" borderId="13" xfId="6" applyNumberFormat="1" applyFont="1" applyFill="1" applyBorder="1" applyAlignment="1">
      <alignment horizontal="justify" vertical="top" wrapText="1"/>
    </xf>
    <xf numFmtId="4" fontId="13" fillId="0" borderId="11" xfId="6" applyNumberFormat="1" applyFont="1" applyFill="1" applyBorder="1" applyAlignment="1">
      <alignment horizontal="justify" vertical="center" wrapText="1"/>
    </xf>
    <xf numFmtId="0" fontId="28" fillId="0" borderId="12" xfId="6" applyFont="1" applyFill="1" applyBorder="1" applyAlignment="1">
      <alignment horizontal="justify" vertical="center" wrapText="1"/>
    </xf>
    <xf numFmtId="0" fontId="28" fillId="0" borderId="14" xfId="6" applyFont="1" applyFill="1" applyBorder="1" applyAlignment="1">
      <alignment horizontal="justify" vertical="center" wrapText="1"/>
    </xf>
    <xf numFmtId="0" fontId="13" fillId="0" borderId="1" xfId="6" applyFont="1" applyFill="1" applyBorder="1" applyAlignment="1">
      <alignment horizontal="justify" vertical="center" wrapText="1"/>
    </xf>
    <xf numFmtId="4" fontId="13" fillId="0" borderId="15" xfId="6" applyNumberFormat="1" applyFont="1" applyFill="1" applyBorder="1" applyAlignment="1">
      <alignment horizontal="justify" vertical="center" wrapText="1"/>
    </xf>
    <xf numFmtId="0" fontId="28" fillId="0" borderId="13" xfId="6" applyFont="1" applyFill="1" applyBorder="1" applyAlignment="1">
      <alignment horizontal="justify" vertical="center" wrapText="1"/>
    </xf>
    <xf numFmtId="4" fontId="15" fillId="4" borderId="1" xfId="6" applyNumberFormat="1" applyFont="1" applyFill="1" applyBorder="1" applyAlignment="1">
      <alignment horizontal="justify" vertical="center"/>
    </xf>
    <xf numFmtId="4" fontId="15" fillId="4" borderId="10" xfId="6" applyNumberFormat="1" applyFont="1" applyFill="1" applyBorder="1" applyAlignment="1">
      <alignment horizontal="justify" vertical="center" wrapText="1"/>
    </xf>
    <xf numFmtId="166" fontId="15" fillId="0" borderId="1" xfId="0" applyNumberFormat="1" applyFont="1" applyFill="1" applyBorder="1" applyAlignment="1" applyProtection="1">
      <alignment horizontal="justify" vertical="center" wrapText="1"/>
    </xf>
    <xf numFmtId="166" fontId="13" fillId="0" borderId="1" xfId="0" applyNumberFormat="1" applyFont="1" applyFill="1" applyBorder="1" applyAlignment="1" applyProtection="1">
      <alignment horizontal="justify" vertical="center" wrapText="1"/>
    </xf>
    <xf numFmtId="166" fontId="13" fillId="0" borderId="5" xfId="0" applyNumberFormat="1" applyFont="1" applyFill="1" applyBorder="1" applyAlignment="1" applyProtection="1">
      <alignment horizontal="justify" vertical="top" wrapText="1"/>
    </xf>
    <xf numFmtId="166" fontId="13" fillId="0" borderId="7" xfId="0" applyNumberFormat="1" applyFont="1" applyFill="1" applyBorder="1" applyAlignment="1" applyProtection="1">
      <alignment horizontal="justify" vertical="top" wrapText="1"/>
    </xf>
    <xf numFmtId="166" fontId="13" fillId="0" borderId="6" xfId="0" applyNumberFormat="1" applyFont="1" applyFill="1" applyBorder="1" applyAlignment="1" applyProtection="1">
      <alignment horizontal="justify" vertical="top" wrapText="1"/>
    </xf>
    <xf numFmtId="164" fontId="13" fillId="0" borderId="1" xfId="0" applyNumberFormat="1" applyFont="1" applyFill="1" applyBorder="1" applyAlignment="1" applyProtection="1">
      <alignment horizontal="justify" vertical="center" wrapText="1"/>
    </xf>
    <xf numFmtId="166" fontId="13" fillId="0" borderId="5" xfId="0" applyNumberFormat="1" applyFont="1" applyFill="1" applyBorder="1" applyAlignment="1" applyProtection="1">
      <alignment horizontal="justify" vertical="center" wrapText="1"/>
    </xf>
    <xf numFmtId="166" fontId="13" fillId="0" borderId="7" xfId="0" applyNumberFormat="1" applyFont="1" applyFill="1" applyBorder="1" applyAlignment="1" applyProtection="1">
      <alignment horizontal="justify" vertical="center" wrapText="1"/>
    </xf>
    <xf numFmtId="166" fontId="13" fillId="0" borderId="6" xfId="0" applyNumberFormat="1" applyFont="1" applyFill="1" applyBorder="1" applyAlignment="1" applyProtection="1">
      <alignment horizontal="justify" vertical="center" wrapText="1"/>
    </xf>
    <xf numFmtId="166" fontId="15" fillId="0" borderId="5" xfId="0" applyNumberFormat="1" applyFont="1" applyFill="1" applyBorder="1" applyAlignment="1" applyProtection="1">
      <alignment horizontal="justify" vertical="center" wrapText="1"/>
    </xf>
    <xf numFmtId="166" fontId="15" fillId="0" borderId="7" xfId="0" applyNumberFormat="1" applyFont="1" applyFill="1" applyBorder="1" applyAlignment="1" applyProtection="1">
      <alignment horizontal="justify" vertical="center" wrapText="1"/>
    </xf>
    <xf numFmtId="166" fontId="15" fillId="0" borderId="6" xfId="0" applyNumberFormat="1" applyFont="1" applyFill="1" applyBorder="1" applyAlignment="1" applyProtection="1">
      <alignment horizontal="justify" vertical="center" wrapText="1"/>
    </xf>
    <xf numFmtId="166" fontId="15" fillId="4" borderId="1" xfId="0" applyNumberFormat="1" applyFont="1" applyFill="1" applyBorder="1" applyAlignment="1" applyProtection="1">
      <alignment horizontal="justify" vertical="center" wrapText="1"/>
    </xf>
    <xf numFmtId="2" fontId="12" fillId="0" borderId="1" xfId="0" applyNumberFormat="1" applyFont="1" applyFill="1" applyBorder="1" applyAlignment="1">
      <alignment horizontal="justify" vertical="center" wrapText="1"/>
    </xf>
    <xf numFmtId="0" fontId="13" fillId="0" borderId="1" xfId="0" applyFont="1" applyBorder="1" applyAlignment="1">
      <alignment horizontal="justify" vertical="top" wrapText="1"/>
    </xf>
    <xf numFmtId="0" fontId="33" fillId="0" borderId="1" xfId="0" applyFont="1" applyBorder="1" applyAlignment="1">
      <alignment horizontal="justify" vertical="top" wrapText="1"/>
    </xf>
    <xf numFmtId="0" fontId="34" fillId="0" borderId="1" xfId="0" applyFont="1" applyFill="1" applyBorder="1" applyAlignment="1">
      <alignment horizontal="justify" vertical="top" wrapText="1"/>
    </xf>
    <xf numFmtId="0" fontId="34" fillId="0" borderId="7" xfId="0" applyFont="1" applyFill="1" applyBorder="1" applyAlignment="1">
      <alignment horizontal="justify" vertical="center" wrapText="1"/>
    </xf>
    <xf numFmtId="0" fontId="34" fillId="0" borderId="6" xfId="0" applyFont="1" applyFill="1" applyBorder="1" applyAlignment="1">
      <alignment horizontal="justify" vertical="center" wrapText="1"/>
    </xf>
    <xf numFmtId="164" fontId="15" fillId="0" borderId="1" xfId="0" applyNumberFormat="1" applyFont="1" applyFill="1" applyBorder="1" applyAlignment="1" applyProtection="1">
      <alignment horizontal="justify" vertical="center" wrapText="1"/>
    </xf>
    <xf numFmtId="176" fontId="15" fillId="4" borderId="1" xfId="0" applyNumberFormat="1" applyFont="1" applyFill="1" applyBorder="1" applyAlignment="1">
      <alignment horizontal="justify" vertical="center" wrapText="1"/>
    </xf>
    <xf numFmtId="176" fontId="15" fillId="4" borderId="1" xfId="0" applyNumberFormat="1" applyFont="1" applyFill="1" applyBorder="1" applyAlignment="1" applyProtection="1">
      <alignment horizontal="justify" vertical="center" wrapText="1"/>
    </xf>
    <xf numFmtId="176" fontId="13" fillId="4" borderId="1" xfId="0" applyNumberFormat="1" applyFont="1" applyFill="1" applyBorder="1" applyAlignment="1" applyProtection="1">
      <alignment horizontal="justify" vertical="center" wrapText="1"/>
    </xf>
    <xf numFmtId="0" fontId="12" fillId="0" borderId="17" xfId="0" applyFont="1" applyFill="1" applyBorder="1" applyAlignment="1">
      <alignment horizontal="justify" vertical="top" wrapText="1"/>
    </xf>
    <xf numFmtId="0" fontId="12" fillId="0" borderId="22" xfId="0" applyFont="1" applyFill="1" applyBorder="1" applyAlignment="1">
      <alignment horizontal="justify" vertical="top" wrapText="1"/>
    </xf>
    <xf numFmtId="0" fontId="13" fillId="0" borderId="17" xfId="0" applyNumberFormat="1" applyFont="1" applyFill="1" applyBorder="1" applyAlignment="1">
      <alignment horizontal="justify" vertical="top" wrapText="1"/>
    </xf>
    <xf numFmtId="0" fontId="0" fillId="0" borderId="22" xfId="0" applyFill="1" applyBorder="1" applyAlignment="1">
      <alignment horizontal="justify" wrapText="1"/>
    </xf>
    <xf numFmtId="0" fontId="0" fillId="0" borderId="20" xfId="0" applyFill="1" applyBorder="1" applyAlignment="1">
      <alignment horizontal="justify" wrapText="1"/>
    </xf>
    <xf numFmtId="169" fontId="13" fillId="0" borderId="1" xfId="0" applyNumberFormat="1" applyFont="1" applyFill="1" applyBorder="1" applyAlignment="1" applyProtection="1">
      <alignment horizontal="justify" vertical="center" wrapText="1"/>
    </xf>
    <xf numFmtId="169" fontId="13" fillId="0" borderId="5" xfId="0" applyNumberFormat="1" applyFont="1" applyFill="1" applyBorder="1" applyAlignment="1">
      <alignment horizontal="justify" vertical="center" wrapText="1"/>
    </xf>
    <xf numFmtId="0" fontId="0" fillId="0" borderId="7" xfId="0" applyFill="1" applyBorder="1" applyAlignment="1">
      <alignment horizontal="justify" vertical="center" wrapText="1"/>
    </xf>
    <xf numFmtId="0" fontId="0" fillId="0" borderId="6" xfId="0" applyFill="1" applyBorder="1" applyAlignment="1">
      <alignment horizontal="justify" vertical="center" wrapText="1"/>
    </xf>
    <xf numFmtId="169" fontId="13" fillId="0" borderId="5" xfId="0" applyNumberFormat="1" applyFont="1" applyFill="1" applyBorder="1" applyAlignment="1">
      <alignment horizontal="justify" vertical="top" wrapText="1"/>
    </xf>
    <xf numFmtId="0" fontId="0" fillId="0" borderId="7" xfId="0" applyFill="1" applyBorder="1" applyAlignment="1">
      <alignment horizontal="justify" vertical="top" wrapText="1"/>
    </xf>
    <xf numFmtId="0" fontId="0" fillId="0" borderId="6" xfId="0" applyFill="1" applyBorder="1" applyAlignment="1">
      <alignment horizontal="justify" vertical="top" wrapText="1"/>
    </xf>
    <xf numFmtId="0" fontId="15" fillId="0" borderId="0" xfId="0" applyFont="1" applyFill="1" applyBorder="1" applyAlignment="1">
      <alignment horizontal="justify" vertical="center" wrapText="1"/>
    </xf>
    <xf numFmtId="169" fontId="13" fillId="0" borderId="5" xfId="0" applyNumberFormat="1" applyFont="1" applyFill="1" applyBorder="1" applyAlignment="1">
      <alignment horizontal="justify" vertical="top" wrapText="1"/>
    </xf>
    <xf numFmtId="0" fontId="36" fillId="0" borderId="7" xfId="0" applyFont="1" applyFill="1" applyBorder="1" applyAlignment="1">
      <alignment horizontal="justify" vertical="top" wrapText="1"/>
    </xf>
    <xf numFmtId="0" fontId="0" fillId="0" borderId="7" xfId="0" applyFill="1" applyBorder="1" applyAlignment="1">
      <alignment horizontal="justify" vertical="top" wrapText="1"/>
    </xf>
    <xf numFmtId="0" fontId="37" fillId="0" borderId="7" xfId="0" applyFont="1" applyFill="1" applyBorder="1" applyAlignment="1">
      <alignment horizontal="justify" vertical="top" wrapText="1"/>
    </xf>
    <xf numFmtId="169" fontId="13" fillId="0" borderId="7" xfId="0" applyNumberFormat="1" applyFont="1" applyFill="1" applyBorder="1" applyAlignment="1">
      <alignment horizontal="justify" vertical="top" wrapText="1"/>
    </xf>
    <xf numFmtId="0" fontId="38" fillId="4" borderId="1" xfId="0" applyFont="1" applyFill="1" applyBorder="1" applyAlignment="1">
      <alignment horizontal="justify" vertical="top" wrapText="1"/>
    </xf>
    <xf numFmtId="0" fontId="12" fillId="0" borderId="5" xfId="1" applyFont="1" applyFill="1" applyBorder="1" applyAlignment="1">
      <alignment horizontal="justify" vertical="top" wrapText="1"/>
    </xf>
    <xf numFmtId="0" fontId="12" fillId="0" borderId="7" xfId="1" applyFont="1" applyFill="1" applyBorder="1" applyAlignment="1">
      <alignment horizontal="justify" vertical="top"/>
    </xf>
    <xf numFmtId="0" fontId="12" fillId="0" borderId="6" xfId="1" applyFont="1" applyFill="1" applyBorder="1" applyAlignment="1">
      <alignment horizontal="justify" vertical="top"/>
    </xf>
    <xf numFmtId="0" fontId="12" fillId="0" borderId="1" xfId="1" applyFont="1" applyFill="1" applyBorder="1" applyAlignment="1">
      <alignment horizontal="justify" vertical="center" wrapText="1"/>
    </xf>
    <xf numFmtId="0" fontId="12" fillId="0" borderId="1" xfId="1" applyFont="1" applyFill="1" applyBorder="1" applyAlignment="1">
      <alignment horizontal="justify"/>
    </xf>
    <xf numFmtId="0" fontId="12" fillId="0" borderId="5" xfId="1" applyFont="1" applyFill="1" applyBorder="1" applyAlignment="1">
      <alignment horizontal="justify" vertical="center" wrapText="1"/>
    </xf>
    <xf numFmtId="0" fontId="12" fillId="0" borderId="7" xfId="1" applyFont="1" applyFill="1" applyBorder="1" applyAlignment="1">
      <alignment horizontal="justify" vertical="center" wrapText="1"/>
    </xf>
    <xf numFmtId="0" fontId="12" fillId="0" borderId="6" xfId="1" applyFont="1" applyFill="1" applyBorder="1" applyAlignment="1">
      <alignment horizontal="justify" vertical="center" wrapText="1"/>
    </xf>
    <xf numFmtId="0" fontId="14" fillId="0" borderId="1" xfId="1" applyFont="1" applyFill="1" applyBorder="1" applyAlignment="1">
      <alignment horizontal="justify"/>
    </xf>
    <xf numFmtId="0" fontId="24" fillId="0" borderId="1" xfId="1" applyFont="1" applyFill="1" applyBorder="1" applyAlignment="1">
      <alignment horizontal="justify" vertical="center"/>
    </xf>
    <xf numFmtId="0" fontId="12" fillId="0" borderId="1" xfId="1" applyFont="1" applyFill="1" applyBorder="1" applyAlignment="1">
      <alignment horizontal="justify" vertical="center"/>
    </xf>
    <xf numFmtId="0" fontId="14" fillId="3" borderId="1" xfId="1" applyFont="1" applyFill="1" applyBorder="1" applyAlignment="1">
      <alignment horizontal="justify"/>
    </xf>
    <xf numFmtId="0" fontId="13" fillId="0" borderId="1" xfId="8" applyFont="1" applyFill="1" applyBorder="1" applyAlignment="1">
      <alignment horizontal="justify" vertical="top" wrapText="1"/>
    </xf>
    <xf numFmtId="0" fontId="33" fillId="0" borderId="7" xfId="1" applyFont="1" applyFill="1" applyBorder="1" applyAlignment="1">
      <alignment horizontal="justify"/>
    </xf>
    <xf numFmtId="0" fontId="33" fillId="0" borderId="6" xfId="1" applyFont="1" applyFill="1" applyBorder="1" applyAlignment="1">
      <alignment horizontal="justify"/>
    </xf>
    <xf numFmtId="0" fontId="15" fillId="0" borderId="7" xfId="1" applyFont="1" applyFill="1" applyBorder="1" applyAlignment="1">
      <alignment horizontal="justify" vertical="top" wrapText="1"/>
    </xf>
    <xf numFmtId="0" fontId="15" fillId="0" borderId="6" xfId="1" applyFont="1" applyFill="1" applyBorder="1" applyAlignment="1">
      <alignment horizontal="justify" vertical="top" wrapText="1"/>
    </xf>
    <xf numFmtId="0" fontId="33" fillId="0" borderId="7" xfId="1" applyFont="1" applyFill="1" applyBorder="1" applyAlignment="1">
      <alignment horizontal="justify" vertical="top" wrapText="1"/>
    </xf>
    <xf numFmtId="0" fontId="33" fillId="0" borderId="6" xfId="1" applyFont="1" applyFill="1" applyBorder="1" applyAlignment="1">
      <alignment horizontal="justify" vertical="top" wrapText="1"/>
    </xf>
    <xf numFmtId="0" fontId="15" fillId="0" borderId="0" xfId="1" applyFont="1" applyFill="1" applyBorder="1" applyAlignment="1">
      <alignment horizontal="justify" vertical="center" wrapText="1"/>
    </xf>
    <xf numFmtId="0" fontId="13" fillId="0" borderId="5" xfId="1" applyNumberFormat="1" applyFont="1" applyFill="1" applyBorder="1" applyAlignment="1">
      <alignment horizontal="justify" vertical="top" wrapText="1"/>
    </xf>
    <xf numFmtId="0" fontId="13" fillId="0" borderId="7" xfId="1" applyNumberFormat="1" applyFont="1" applyFill="1" applyBorder="1" applyAlignment="1">
      <alignment horizontal="justify" vertical="top" wrapText="1"/>
    </xf>
    <xf numFmtId="0" fontId="13" fillId="0" borderId="6" xfId="1" applyNumberFormat="1" applyFont="1" applyFill="1" applyBorder="1" applyAlignment="1">
      <alignment horizontal="justify" vertical="top" wrapText="1"/>
    </xf>
    <xf numFmtId="2" fontId="13" fillId="0" borderId="5" xfId="1" applyNumberFormat="1" applyFont="1" applyFill="1" applyBorder="1" applyAlignment="1">
      <alignment horizontal="justify" vertical="top" wrapText="1"/>
    </xf>
    <xf numFmtId="0" fontId="39" fillId="0" borderId="7" xfId="1" applyFont="1" applyFill="1" applyBorder="1" applyAlignment="1">
      <alignment horizontal="justify" vertical="top" wrapText="1"/>
    </xf>
    <xf numFmtId="0" fontId="39" fillId="0" borderId="6" xfId="1" applyFont="1" applyFill="1" applyBorder="1" applyAlignment="1">
      <alignment horizontal="justify" vertical="top" wrapText="1"/>
    </xf>
    <xf numFmtId="164" fontId="13" fillId="0" borderId="5" xfId="1" applyNumberFormat="1" applyFont="1" applyFill="1" applyBorder="1" applyAlignment="1" applyProtection="1">
      <alignment horizontal="justify" vertical="top" wrapText="1"/>
    </xf>
    <xf numFmtId="164" fontId="13" fillId="0" borderId="7" xfId="1" applyNumberFormat="1" applyFont="1" applyFill="1" applyBorder="1" applyAlignment="1" applyProtection="1">
      <alignment horizontal="justify" vertical="top" wrapText="1"/>
    </xf>
    <xf numFmtId="164" fontId="13" fillId="0" borderId="6" xfId="1" applyNumberFormat="1" applyFont="1" applyFill="1" applyBorder="1" applyAlignment="1" applyProtection="1">
      <alignment horizontal="justify" vertical="top" wrapText="1"/>
    </xf>
    <xf numFmtId="0" fontId="13" fillId="0" borderId="1" xfId="1" applyFont="1" applyFill="1" applyBorder="1" applyAlignment="1">
      <alignment horizontal="justify" vertical="top" wrapText="1"/>
    </xf>
    <xf numFmtId="4" fontId="15" fillId="3" borderId="1" xfId="1" applyNumberFormat="1" applyFont="1" applyFill="1" applyBorder="1" applyAlignment="1">
      <alignment horizontal="justify" vertical="center" wrapText="1"/>
    </xf>
    <xf numFmtId="0" fontId="13" fillId="3" borderId="1" xfId="1" applyFont="1" applyFill="1" applyBorder="1" applyAlignment="1">
      <alignment horizontal="justify" vertical="center" wrapText="1"/>
    </xf>
    <xf numFmtId="0" fontId="40" fillId="0" borderId="1" xfId="0" applyFont="1" applyFill="1" applyBorder="1" applyAlignment="1">
      <alignment horizontal="justify"/>
    </xf>
    <xf numFmtId="0" fontId="13" fillId="0" borderId="1" xfId="0" applyFont="1" applyFill="1" applyBorder="1" applyAlignment="1">
      <alignment horizontal="justify" vertical="top" wrapText="1"/>
    </xf>
    <xf numFmtId="0" fontId="40" fillId="0" borderId="0" xfId="0" applyFont="1" applyFill="1" applyAlignment="1">
      <alignment horizontal="justify"/>
    </xf>
    <xf numFmtId="169" fontId="15" fillId="0" borderId="1" xfId="1" applyNumberFormat="1" applyFont="1" applyFill="1" applyBorder="1" applyAlignment="1" applyProtection="1">
      <alignment horizontal="justify" wrapText="1"/>
    </xf>
    <xf numFmtId="169" fontId="15" fillId="0" borderId="1" xfId="1" applyNumberFormat="1" applyFont="1" applyFill="1" applyBorder="1" applyAlignment="1">
      <alignment horizontal="justify" wrapText="1"/>
    </xf>
    <xf numFmtId="169" fontId="13" fillId="0" borderId="1" xfId="1" applyNumberFormat="1" applyFont="1" applyFill="1" applyBorder="1" applyAlignment="1">
      <alignment horizontal="justify" wrapText="1"/>
    </xf>
    <xf numFmtId="169" fontId="15" fillId="0" borderId="1" xfId="1" applyNumberFormat="1" applyFont="1" applyFill="1" applyBorder="1" applyAlignment="1">
      <alignment horizontal="justify"/>
    </xf>
    <xf numFmtId="0" fontId="15" fillId="0" borderId="0" xfId="1" applyFont="1" applyFill="1" applyBorder="1" applyAlignment="1">
      <alignment horizontal="justify" vertical="center"/>
    </xf>
    <xf numFmtId="169" fontId="13" fillId="0" borderId="5" xfId="1" applyNumberFormat="1" applyFont="1" applyFill="1" applyBorder="1" applyAlignment="1">
      <alignment horizontal="justify" wrapText="1"/>
    </xf>
    <xf numFmtId="169" fontId="13" fillId="0" borderId="1" xfId="1" applyNumberFormat="1" applyFont="1" applyFill="1" applyBorder="1" applyAlignment="1">
      <alignment horizontal="justify" vertical="top" wrapText="1"/>
    </xf>
    <xf numFmtId="169" fontId="15" fillId="3" borderId="1" xfId="1" applyNumberFormat="1" applyFont="1" applyFill="1" applyBorder="1" applyAlignment="1">
      <alignment horizontal="justify" wrapText="1"/>
    </xf>
    <xf numFmtId="0" fontId="14" fillId="0" borderId="1" xfId="1" applyFont="1" applyFill="1" applyBorder="1" applyAlignment="1">
      <alignment horizontal="justify" vertical="center"/>
    </xf>
    <xf numFmtId="0" fontId="12" fillId="0" borderId="7" xfId="1" applyFont="1" applyFill="1" applyBorder="1" applyAlignment="1">
      <alignment horizontal="justify" vertical="center"/>
    </xf>
    <xf numFmtId="0" fontId="12" fillId="0" borderId="6" xfId="1" applyFont="1" applyFill="1" applyBorder="1" applyAlignment="1">
      <alignment horizontal="justify" vertical="center"/>
    </xf>
    <xf numFmtId="0" fontId="12" fillId="0" borderId="7" xfId="1" applyFont="1" applyFill="1" applyBorder="1" applyAlignment="1">
      <alignment horizontal="justify" vertical="top" wrapText="1"/>
    </xf>
    <xf numFmtId="0" fontId="12" fillId="0" borderId="6" xfId="1" applyFont="1" applyFill="1" applyBorder="1" applyAlignment="1">
      <alignment horizontal="justify" vertical="top" wrapText="1"/>
    </xf>
    <xf numFmtId="0" fontId="14" fillId="3" borderId="1" xfId="1" applyFont="1" applyFill="1" applyBorder="1" applyAlignment="1">
      <alignment horizontal="justify"/>
    </xf>
    <xf numFmtId="0" fontId="12" fillId="3" borderId="1" xfId="1" applyFont="1" applyFill="1" applyBorder="1" applyAlignment="1">
      <alignment horizontal="justify"/>
    </xf>
    <xf numFmtId="0" fontId="17" fillId="0" borderId="1" xfId="1" applyFont="1" applyFill="1" applyBorder="1" applyAlignment="1">
      <alignment horizontal="justify" vertical="center" wrapText="1"/>
    </xf>
    <xf numFmtId="0" fontId="41" fillId="0" borderId="5" xfId="1" applyFont="1" applyFill="1" applyBorder="1" applyAlignment="1">
      <alignment horizontal="justify" vertical="center" wrapText="1"/>
    </xf>
    <xf numFmtId="0" fontId="41" fillId="0" borderId="7" xfId="1" applyFont="1" applyFill="1" applyBorder="1" applyAlignment="1">
      <alignment horizontal="justify" vertical="center" wrapText="1"/>
    </xf>
    <xf numFmtId="0" fontId="41" fillId="0" borderId="6" xfId="1" applyFont="1" applyFill="1" applyBorder="1" applyAlignment="1">
      <alignment horizontal="justify" vertical="center" wrapText="1"/>
    </xf>
    <xf numFmtId="0" fontId="24" fillId="0" borderId="5" xfId="1" applyFont="1" applyFill="1" applyBorder="1" applyAlignment="1">
      <alignment horizontal="justify" vertical="center"/>
    </xf>
    <xf numFmtId="0" fontId="24" fillId="0" borderId="7" xfId="1" applyFont="1" applyFill="1" applyBorder="1" applyAlignment="1">
      <alignment horizontal="justify" vertical="center"/>
    </xf>
    <xf numFmtId="0" fontId="24" fillId="0" borderId="6" xfId="1" applyFont="1" applyFill="1" applyBorder="1" applyAlignment="1">
      <alignment horizontal="justify" vertical="center"/>
    </xf>
    <xf numFmtId="0" fontId="41" fillId="0" borderId="5" xfId="1" applyFont="1" applyFill="1" applyBorder="1" applyAlignment="1">
      <alignment horizontal="justify" vertical="top" wrapText="1"/>
    </xf>
    <xf numFmtId="0" fontId="41" fillId="0" borderId="7" xfId="1" applyFont="1" applyFill="1" applyBorder="1" applyAlignment="1">
      <alignment horizontal="justify" vertical="top" wrapText="1"/>
    </xf>
    <xf numFmtId="0" fontId="41" fillId="0" borderId="6" xfId="1" applyFont="1" applyFill="1" applyBorder="1" applyAlignment="1">
      <alignment horizontal="justify" vertical="top" wrapText="1"/>
    </xf>
    <xf numFmtId="0" fontId="24" fillId="0" borderId="5" xfId="1" applyFont="1" applyFill="1" applyBorder="1" applyAlignment="1">
      <alignment horizontal="justify" vertical="center" wrapText="1"/>
    </xf>
    <xf numFmtId="0" fontId="24" fillId="0" borderId="7" xfId="1" applyFont="1" applyFill="1" applyBorder="1" applyAlignment="1">
      <alignment horizontal="justify" vertical="center" wrapText="1"/>
    </xf>
    <xf numFmtId="0" fontId="24" fillId="0" borderId="6" xfId="1" applyFont="1" applyFill="1" applyBorder="1" applyAlignment="1">
      <alignment horizontal="justify" vertical="center" wrapText="1"/>
    </xf>
    <xf numFmtId="0" fontId="41" fillId="0" borderId="1" xfId="1" applyFont="1" applyFill="1" applyBorder="1" applyAlignment="1">
      <alignment horizontal="justify"/>
    </xf>
    <xf numFmtId="0" fontId="17" fillId="3" borderId="1" xfId="1" applyFont="1" applyFill="1" applyBorder="1" applyAlignment="1">
      <alignment horizontal="justify"/>
    </xf>
    <xf numFmtId="2" fontId="15" fillId="4" borderId="1" xfId="0" applyNumberFormat="1" applyFont="1" applyFill="1" applyBorder="1" applyAlignment="1">
      <alignment horizontal="justify" vertical="top" wrapText="1"/>
    </xf>
    <xf numFmtId="177" fontId="13" fillId="0" borderId="1" xfId="8" applyNumberFormat="1" applyFont="1" applyFill="1" applyBorder="1" applyAlignment="1">
      <alignment horizontal="justify" vertical="center" wrapText="1"/>
    </xf>
    <xf numFmtId="177" fontId="13" fillId="0" borderId="17" xfId="8" applyNumberFormat="1" applyFont="1" applyFill="1" applyBorder="1" applyAlignment="1">
      <alignment horizontal="justify" vertical="center" wrapText="1"/>
    </xf>
    <xf numFmtId="177" fontId="13" fillId="0" borderId="22" xfId="8" applyNumberFormat="1" applyFont="1" applyFill="1" applyBorder="1" applyAlignment="1">
      <alignment horizontal="justify" vertical="center" wrapText="1"/>
    </xf>
    <xf numFmtId="177" fontId="13" fillId="0" borderId="20" xfId="8" applyNumberFormat="1" applyFont="1" applyFill="1" applyBorder="1" applyAlignment="1">
      <alignment horizontal="justify" vertical="center" wrapText="1"/>
    </xf>
    <xf numFmtId="177" fontId="13" fillId="0" borderId="1" xfId="8" applyNumberFormat="1" applyFont="1" applyFill="1" applyBorder="1" applyAlignment="1">
      <alignment horizontal="justify" vertical="center" wrapText="1"/>
    </xf>
    <xf numFmtId="177" fontId="15" fillId="0" borderId="2" xfId="8" applyNumberFormat="1" applyFont="1" applyFill="1" applyBorder="1" applyAlignment="1">
      <alignment horizontal="justify" vertical="center" wrapText="1"/>
    </xf>
    <xf numFmtId="177" fontId="13" fillId="5" borderId="17" xfId="8" applyNumberFormat="1" applyFont="1" applyFill="1" applyBorder="1" applyAlignment="1">
      <alignment horizontal="justify" vertical="center" wrapText="1"/>
    </xf>
    <xf numFmtId="177" fontId="13" fillId="5" borderId="22" xfId="8" applyNumberFormat="1" applyFont="1" applyFill="1" applyBorder="1" applyAlignment="1">
      <alignment horizontal="justify" vertical="center" wrapText="1"/>
    </xf>
    <xf numFmtId="177" fontId="13" fillId="5" borderId="20" xfId="8" applyNumberFormat="1" applyFont="1" applyFill="1" applyBorder="1" applyAlignment="1">
      <alignment horizontal="justify" vertical="center" wrapText="1"/>
    </xf>
    <xf numFmtId="177" fontId="13" fillId="3" borderId="1" xfId="8" applyNumberFormat="1" applyFont="1" applyFill="1" applyBorder="1" applyAlignment="1">
      <alignment horizontal="justify" vertical="center" wrapText="1"/>
    </xf>
    <xf numFmtId="177" fontId="26" fillId="6" borderId="1" xfId="8" applyNumberFormat="1" applyFont="1" applyFill="1" applyBorder="1" applyAlignment="1">
      <alignment horizontal="justify" vertical="center" wrapText="1"/>
    </xf>
    <xf numFmtId="0" fontId="0" fillId="0" borderId="0" xfId="0" applyAlignment="1">
      <alignment horizontal="justify"/>
    </xf>
    <xf numFmtId="0" fontId="13" fillId="5" borderId="7" xfId="0" applyNumberFormat="1" applyFont="1" applyFill="1" applyBorder="1" applyAlignment="1" applyProtection="1">
      <alignment horizontal="justify" vertical="center" wrapText="1"/>
      <protection locked="0"/>
    </xf>
    <xf numFmtId="0" fontId="13" fillId="5" borderId="6" xfId="0" applyNumberFormat="1" applyFont="1" applyFill="1" applyBorder="1" applyAlignment="1" applyProtection="1">
      <alignment horizontal="justify" vertical="center" wrapText="1"/>
      <protection locked="0"/>
    </xf>
    <xf numFmtId="2" fontId="13" fillId="0" borderId="1" xfId="0" applyNumberFormat="1" applyFont="1" applyFill="1" applyBorder="1" applyAlignment="1">
      <alignment horizontal="justify" vertical="center" wrapText="1"/>
    </xf>
    <xf numFmtId="2" fontId="13" fillId="0" borderId="7" xfId="0" applyNumberFormat="1" applyFont="1" applyFill="1" applyBorder="1" applyAlignment="1">
      <alignment horizontal="justify" vertical="center" wrapText="1"/>
    </xf>
    <xf numFmtId="2" fontId="13" fillId="0" borderId="6" xfId="0" applyNumberFormat="1" applyFont="1" applyFill="1" applyBorder="1" applyAlignment="1">
      <alignment horizontal="justify" vertical="center" wrapText="1"/>
    </xf>
    <xf numFmtId="2" fontId="13" fillId="0" borderId="5" xfId="0" applyNumberFormat="1" applyFont="1" applyFill="1" applyBorder="1" applyAlignment="1">
      <alignment horizontal="justify" vertical="top" wrapText="1"/>
    </xf>
    <xf numFmtId="2" fontId="13" fillId="0" borderId="7" xfId="0" applyNumberFormat="1" applyFont="1" applyFill="1" applyBorder="1" applyAlignment="1">
      <alignment horizontal="justify" vertical="top" wrapText="1"/>
    </xf>
    <xf numFmtId="2" fontId="13" fillId="0" borderId="6" xfId="0" applyNumberFormat="1" applyFont="1" applyFill="1" applyBorder="1" applyAlignment="1">
      <alignment horizontal="justify" vertical="top" wrapText="1"/>
    </xf>
    <xf numFmtId="2" fontId="13" fillId="5" borderId="5" xfId="0" applyNumberFormat="1" applyFont="1" applyFill="1" applyBorder="1" applyAlignment="1">
      <alignment horizontal="justify" vertical="top" wrapText="1"/>
    </xf>
    <xf numFmtId="2" fontId="13" fillId="5" borderId="7" xfId="0" applyNumberFormat="1" applyFont="1" applyFill="1" applyBorder="1" applyAlignment="1">
      <alignment horizontal="justify" vertical="top" wrapText="1"/>
    </xf>
    <xf numFmtId="2" fontId="13" fillId="5" borderId="6" xfId="0" applyNumberFormat="1" applyFont="1" applyFill="1" applyBorder="1" applyAlignment="1">
      <alignment horizontal="justify" vertical="top" wrapText="1"/>
    </xf>
    <xf numFmtId="2" fontId="13" fillId="5" borderId="1" xfId="0" applyNumberFormat="1" applyFont="1" applyFill="1" applyBorder="1" applyAlignment="1" applyProtection="1">
      <alignment horizontal="center" vertical="center" wrapText="1"/>
    </xf>
  </cellXfs>
  <cellStyles count="18">
    <cellStyle name="Обычный" xfId="0" builtinId="0"/>
    <cellStyle name="Обычный 2" xfId="1"/>
    <cellStyle name="Обычный 2 2" xfId="8"/>
    <cellStyle name="Обычный 3" xfId="7"/>
    <cellStyle name="Обычный 3 2" xfId="9"/>
    <cellStyle name="Обычный 4" xfId="10"/>
    <cellStyle name="Обычный 5" xfId="11"/>
    <cellStyle name="Обычный 5 2" xfId="12"/>
    <cellStyle name="Обычный 6" xfId="13"/>
    <cellStyle name="Обычный 7" xfId="6"/>
    <cellStyle name="Обычный 8" xfId="3"/>
    <cellStyle name="Процентный 2" xfId="14"/>
    <cellStyle name="Процентный 3" xfId="4"/>
    <cellStyle name="Финансовый 2" xfId="2"/>
    <cellStyle name="Финансовый 3" xfId="15"/>
    <cellStyle name="Финансовый 4" xfId="16"/>
    <cellStyle name="Финансовый 5" xfId="17"/>
    <cellStyle name="Финансовый 6" xfId="5"/>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73;&#1097;&#1072;&#1103;/&#1059;&#1055;&#1056;&#1040;&#1042;&#1051;&#1045;&#1053;&#1048;&#1045;%20&#1069;&#1050;&#1054;&#1053;&#1054;&#1052;&#1048;&#1050;&#1048;/&#1045;&#1046;&#1045;&#1052;&#1045;&#1057;&#1071;&#1063;&#1053;&#1067;&#1045;%20&#1054;&#1058;&#1063;&#1045;&#1058;&#1067;%20&#1087;&#1086;%20&#1052;&#1059;&#1053;&#1048;&#1062;&#1048;&#1055;&#1040;&#1051;&#1068;&#1053;&#1067;&#1052;%20&#1055;&#1056;&#1054;&#1043;&#1056;&#1040;&#1052;&#1052;&#1040;&#1052;/2017%20&#1075;&#1086;&#1076;/&#1085;&#1072;%2001.01.2017/&#1059;&#1046;&#1055;/&#1089;&#1077;&#1090;&#1077;&#1074;&#1099;&#1077;%20&#1075;&#1088;&#1072;&#1092;&#1080;&#1082;&#1080;%20(5%20&#1095;&#1080;&#1089;&#1083;&#1072;)/01.12.2016%20(&#1079;&#1072;%20&#1085;&#1086;&#1103;&#1073;&#1088;&#1100;)/&#1059;&#1050;&#1057;.&#1054;&#1073;&#1077;&#1089;&#1087;&#1077;&#1095;&#1077;&#1085;&#1080;&#1077;%20&#1076;&#1086;&#1089;.%20&#1080;%20&#1082;&#1086;&#1084;&#1092;.%20&#1085;&#1072;%2001.12.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итульный лист"/>
      <sheetName val="2016 год "/>
    </sheetNames>
    <sheetDataSet>
      <sheetData sheetId="0" refreshError="1"/>
      <sheetData sheetId="1" refreshError="1">
        <row r="36">
          <cell r="AF36" t="str">
            <v>Контракт №0187300013715000126 заключен 01.07.2015 на выполнение инженерных изысканий и разработку ПСД на сумму 586,81 тыс. рублей. Работы выполнены и оплачены в полном объеме.</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747"/>
  <sheetViews>
    <sheetView tabSelected="1" view="pageBreakPreview" zoomScale="80" zoomScaleNormal="80" zoomScaleSheetLayoutView="80" workbookViewId="0">
      <pane ySplit="6" topLeftCell="A1514" activePane="bottomLeft" state="frozen"/>
      <selection pane="bottomLeft" activeCell="H1727" sqref="H1727"/>
    </sheetView>
  </sheetViews>
  <sheetFormatPr defaultRowHeight="15"/>
  <cols>
    <col min="1" max="1" width="71.85546875" customWidth="1"/>
    <col min="2" max="2" width="19.7109375" customWidth="1"/>
    <col min="3" max="3" width="21.5703125" customWidth="1"/>
    <col min="4" max="4" width="17.5703125" customWidth="1"/>
    <col min="5" max="5" width="131.140625" style="597" customWidth="1"/>
  </cols>
  <sheetData>
    <row r="1" spans="1:5" ht="16.5">
      <c r="E1" s="419" t="s">
        <v>11</v>
      </c>
    </row>
    <row r="2" spans="1:5" ht="16.5">
      <c r="E2" s="419"/>
    </row>
    <row r="3" spans="1:5" ht="30" customHeight="1">
      <c r="A3" s="352" t="s">
        <v>318</v>
      </c>
      <c r="B3" s="352"/>
      <c r="C3" s="352"/>
      <c r="D3" s="352"/>
      <c r="E3" s="352"/>
    </row>
    <row r="4" spans="1:5" ht="25.5">
      <c r="A4" s="1"/>
      <c r="B4" s="2"/>
      <c r="C4" s="3"/>
      <c r="D4" s="3"/>
      <c r="E4" s="420" t="s">
        <v>0</v>
      </c>
    </row>
    <row r="5" spans="1:5" ht="45" customHeight="1">
      <c r="A5" s="4" t="s">
        <v>1</v>
      </c>
      <c r="B5" s="5" t="s">
        <v>158</v>
      </c>
      <c r="C5" s="6" t="s">
        <v>319</v>
      </c>
      <c r="D5" s="6" t="s">
        <v>2</v>
      </c>
      <c r="E5" s="421" t="s">
        <v>3</v>
      </c>
    </row>
    <row r="6" spans="1:5" s="12" customFormat="1" ht="15" customHeight="1">
      <c r="A6" s="10">
        <v>1</v>
      </c>
      <c r="B6" s="11">
        <v>2</v>
      </c>
      <c r="C6" s="11">
        <v>3</v>
      </c>
      <c r="D6" s="11">
        <v>4</v>
      </c>
      <c r="E6" s="422">
        <v>5</v>
      </c>
    </row>
    <row r="7" spans="1:5" ht="42.75" customHeight="1">
      <c r="A7" s="351" t="s">
        <v>29</v>
      </c>
      <c r="B7" s="351"/>
      <c r="C7" s="351"/>
      <c r="D7" s="351"/>
      <c r="E7" s="351"/>
    </row>
    <row r="8" spans="1:5" s="8" customFormat="1" ht="24" customHeight="1">
      <c r="A8" s="353" t="s">
        <v>12</v>
      </c>
      <c r="B8" s="354"/>
      <c r="C8" s="354"/>
      <c r="D8" s="354"/>
      <c r="E8" s="355"/>
    </row>
    <row r="9" spans="1:5" s="8" customFormat="1" ht="15.6" customHeight="1">
      <c r="A9" s="234" t="s">
        <v>13</v>
      </c>
      <c r="B9" s="338">
        <v>0</v>
      </c>
      <c r="C9" s="338">
        <v>0</v>
      </c>
      <c r="D9" s="24">
        <v>0</v>
      </c>
      <c r="E9" s="423"/>
    </row>
    <row r="10" spans="1:5" s="8" customFormat="1" ht="15.6" customHeight="1">
      <c r="A10" s="17" t="s">
        <v>10</v>
      </c>
      <c r="B10" s="339">
        <v>0</v>
      </c>
      <c r="C10" s="340">
        <v>0</v>
      </c>
      <c r="D10" s="24">
        <v>0</v>
      </c>
      <c r="E10" s="424"/>
    </row>
    <row r="11" spans="1:5" s="8" customFormat="1" ht="23.45" customHeight="1">
      <c r="A11" s="18" t="s">
        <v>4</v>
      </c>
      <c r="B11" s="283">
        <v>0</v>
      </c>
      <c r="C11" s="337">
        <v>0</v>
      </c>
      <c r="D11" s="15">
        <v>0</v>
      </c>
      <c r="E11" s="425"/>
    </row>
    <row r="12" spans="1:5" s="8" customFormat="1" ht="15.75">
      <c r="A12" s="18" t="s">
        <v>5</v>
      </c>
      <c r="B12" s="283">
        <v>0</v>
      </c>
      <c r="C12" s="337">
        <v>0</v>
      </c>
      <c r="D12" s="15">
        <v>0</v>
      </c>
      <c r="E12" s="425"/>
    </row>
    <row r="13" spans="1:5" s="8" customFormat="1" ht="18" customHeight="1">
      <c r="A13" s="356" t="s">
        <v>14</v>
      </c>
      <c r="B13" s="357"/>
      <c r="C13" s="357"/>
      <c r="D13" s="357"/>
      <c r="E13" s="358"/>
    </row>
    <row r="14" spans="1:5" s="8" customFormat="1" ht="15.75">
      <c r="A14" s="18" t="s">
        <v>15</v>
      </c>
      <c r="B14" s="326">
        <f>B15</f>
        <v>8500.7000000000007</v>
      </c>
      <c r="C14" s="326">
        <f>C15</f>
        <v>8500.7000000000007</v>
      </c>
      <c r="D14" s="22">
        <f>C14/B14*100</f>
        <v>100</v>
      </c>
      <c r="E14" s="423"/>
    </row>
    <row r="15" spans="1:5" s="8" customFormat="1" ht="18" customHeight="1">
      <c r="A15" s="20" t="s">
        <v>10</v>
      </c>
      <c r="B15" s="326">
        <f>B16+B17</f>
        <v>8500.7000000000007</v>
      </c>
      <c r="C15" s="326">
        <f>C16+C17</f>
        <v>8500.7000000000007</v>
      </c>
      <c r="D15" s="22">
        <f t="shared" ref="D15:D23" si="0">C15/B15*100</f>
        <v>100</v>
      </c>
      <c r="E15" s="426"/>
    </row>
    <row r="16" spans="1:5" s="8" customFormat="1" ht="20.45" customHeight="1">
      <c r="A16" s="18" t="s">
        <v>4</v>
      </c>
      <c r="B16" s="327">
        <v>8109</v>
      </c>
      <c r="C16" s="327">
        <v>8109</v>
      </c>
      <c r="D16" s="19">
        <f t="shared" si="0"/>
        <v>100</v>
      </c>
      <c r="E16" s="423"/>
    </row>
    <row r="17" spans="1:5" s="8" customFormat="1" ht="15.75">
      <c r="A17" s="18" t="s">
        <v>5</v>
      </c>
      <c r="B17" s="327">
        <v>391.70000000000005</v>
      </c>
      <c r="C17" s="327">
        <v>391.70000000000005</v>
      </c>
      <c r="D17" s="19">
        <f t="shared" si="0"/>
        <v>100</v>
      </c>
      <c r="E17" s="423"/>
    </row>
    <row r="18" spans="1:5" s="8" customFormat="1" ht="31.5">
      <c r="A18" s="235" t="s">
        <v>16</v>
      </c>
      <c r="B18" s="326">
        <f>B19</f>
        <v>8109</v>
      </c>
      <c r="C18" s="336">
        <v>8109</v>
      </c>
      <c r="D18" s="22">
        <f t="shared" si="0"/>
        <v>100</v>
      </c>
      <c r="E18" s="427" t="s">
        <v>17</v>
      </c>
    </row>
    <row r="19" spans="1:5" s="8" customFormat="1" ht="21.75" customHeight="1">
      <c r="A19" s="20" t="s">
        <v>10</v>
      </c>
      <c r="B19" s="326">
        <f>B20+B21</f>
        <v>8109</v>
      </c>
      <c r="C19" s="326">
        <f>C20+C21</f>
        <v>8109</v>
      </c>
      <c r="D19" s="22">
        <f>C19/B19*100</f>
        <v>100</v>
      </c>
      <c r="E19" s="426"/>
    </row>
    <row r="20" spans="1:5" s="8" customFormat="1" ht="15.75">
      <c r="A20" s="18" t="s">
        <v>4</v>
      </c>
      <c r="B20" s="327">
        <v>8109</v>
      </c>
      <c r="C20" s="327">
        <v>8109</v>
      </c>
      <c r="D20" s="19">
        <f t="shared" si="0"/>
        <v>100</v>
      </c>
      <c r="E20" s="423"/>
    </row>
    <row r="21" spans="1:5" s="8" customFormat="1" ht="15.75">
      <c r="A21" s="18" t="s">
        <v>5</v>
      </c>
      <c r="B21" s="327">
        <v>0</v>
      </c>
      <c r="C21" s="327">
        <v>0</v>
      </c>
      <c r="D21" s="19">
        <v>0</v>
      </c>
      <c r="E21" s="423"/>
    </row>
    <row r="22" spans="1:5" s="8" customFormat="1" ht="78.599999999999994" customHeight="1">
      <c r="A22" s="235" t="s">
        <v>18</v>
      </c>
      <c r="B22" s="326">
        <v>391.70000000000005</v>
      </c>
      <c r="C22" s="326">
        <v>391.70000000000005</v>
      </c>
      <c r="D22" s="22">
        <f>C22/B22*100</f>
        <v>100</v>
      </c>
      <c r="E22" s="427" t="s">
        <v>19</v>
      </c>
    </row>
    <row r="23" spans="1:5" s="7" customFormat="1" ht="20.45" customHeight="1">
      <c r="A23" s="20" t="s">
        <v>10</v>
      </c>
      <c r="B23" s="326">
        <v>391.70000000000005</v>
      </c>
      <c r="C23" s="336">
        <v>391.70000000000005</v>
      </c>
      <c r="D23" s="22">
        <f t="shared" si="0"/>
        <v>100</v>
      </c>
      <c r="E23" s="426"/>
    </row>
    <row r="24" spans="1:5" s="8" customFormat="1" ht="16.5" customHeight="1">
      <c r="A24" s="18" t="s">
        <v>4</v>
      </c>
      <c r="B24" s="327">
        <v>0</v>
      </c>
      <c r="C24" s="337">
        <v>0</v>
      </c>
      <c r="D24" s="19">
        <v>0</v>
      </c>
      <c r="E24" s="423"/>
    </row>
    <row r="25" spans="1:5" s="8" customFormat="1" ht="19.899999999999999" customHeight="1">
      <c r="A25" s="18" t="s">
        <v>5</v>
      </c>
      <c r="B25" s="327">
        <v>527.42499999999995</v>
      </c>
      <c r="C25" s="337">
        <v>391.70000000000005</v>
      </c>
      <c r="D25" s="19">
        <f>C25/B25*100</f>
        <v>74.266483386263459</v>
      </c>
      <c r="E25" s="423"/>
    </row>
    <row r="26" spans="1:5" s="8" customFormat="1" ht="15.75">
      <c r="A26" s="359" t="s">
        <v>20</v>
      </c>
      <c r="B26" s="360"/>
      <c r="C26" s="360"/>
      <c r="D26" s="360"/>
      <c r="E26" s="361"/>
    </row>
    <row r="27" spans="1:5" s="8" customFormat="1" ht="34.5" customHeight="1">
      <c r="A27" s="235" t="s">
        <v>21</v>
      </c>
      <c r="B27" s="336">
        <v>0</v>
      </c>
      <c r="C27" s="336">
        <v>0</v>
      </c>
      <c r="D27" s="22">
        <v>0</v>
      </c>
      <c r="E27" s="423"/>
    </row>
    <row r="28" spans="1:5" s="8" customFormat="1" ht="15.75">
      <c r="A28" s="20" t="s">
        <v>10</v>
      </c>
      <c r="B28" s="267">
        <v>0</v>
      </c>
      <c r="C28" s="336">
        <v>0</v>
      </c>
      <c r="D28" s="22">
        <v>0</v>
      </c>
      <c r="E28" s="425"/>
    </row>
    <row r="29" spans="1:5" s="8" customFormat="1" ht="17.45" customHeight="1">
      <c r="A29" s="18" t="s">
        <v>4</v>
      </c>
      <c r="B29" s="283">
        <v>0</v>
      </c>
      <c r="C29" s="337">
        <v>0</v>
      </c>
      <c r="D29" s="19">
        <v>0</v>
      </c>
      <c r="E29" s="425"/>
    </row>
    <row r="30" spans="1:5" s="8" customFormat="1" ht="18.75" customHeight="1">
      <c r="A30" s="23" t="s">
        <v>5</v>
      </c>
      <c r="B30" s="283">
        <v>0</v>
      </c>
      <c r="C30" s="337">
        <v>0</v>
      </c>
      <c r="D30" s="19">
        <v>0</v>
      </c>
      <c r="E30" s="425"/>
    </row>
    <row r="31" spans="1:5" s="8" customFormat="1" ht="27" customHeight="1">
      <c r="A31" s="354" t="s">
        <v>22</v>
      </c>
      <c r="B31" s="354"/>
      <c r="C31" s="354"/>
      <c r="D31" s="354"/>
      <c r="E31" s="355"/>
    </row>
    <row r="32" spans="1:5" s="8" customFormat="1" ht="46.9" customHeight="1">
      <c r="A32" s="234" t="s">
        <v>23</v>
      </c>
      <c r="B32" s="332">
        <v>2375.1999999999998</v>
      </c>
      <c r="C32" s="332">
        <v>2375.1999999999998</v>
      </c>
      <c r="D32" s="24">
        <f>C32/B32*100</f>
        <v>100</v>
      </c>
      <c r="E32" s="427" t="s">
        <v>24</v>
      </c>
    </row>
    <row r="33" spans="1:5" s="8" customFormat="1" ht="15.75">
      <c r="A33" s="20" t="s">
        <v>10</v>
      </c>
      <c r="B33" s="332">
        <v>2375.1999999999998</v>
      </c>
      <c r="C33" s="332">
        <v>2375.1999999999998</v>
      </c>
      <c r="D33" s="24">
        <f t="shared" ref="D33:D35" si="1">C33/B33*100</f>
        <v>100</v>
      </c>
      <c r="E33" s="423"/>
    </row>
    <row r="34" spans="1:5" s="8" customFormat="1" ht="20.45" customHeight="1">
      <c r="A34" s="18" t="s">
        <v>4</v>
      </c>
      <c r="B34" s="333">
        <v>470</v>
      </c>
      <c r="C34" s="333">
        <v>470</v>
      </c>
      <c r="D34" s="24">
        <f t="shared" si="1"/>
        <v>100</v>
      </c>
      <c r="E34" s="423"/>
    </row>
    <row r="35" spans="1:5" s="8" customFormat="1" ht="15.75">
      <c r="A35" s="18" t="s">
        <v>5</v>
      </c>
      <c r="B35" s="333">
        <v>1905.2</v>
      </c>
      <c r="C35" s="333">
        <v>1905.2</v>
      </c>
      <c r="D35" s="24">
        <f t="shared" si="1"/>
        <v>100</v>
      </c>
      <c r="E35" s="423"/>
    </row>
    <row r="36" spans="1:5" s="8" customFormat="1" ht="25.15" customHeight="1">
      <c r="A36" s="353" t="s">
        <v>25</v>
      </c>
      <c r="B36" s="354"/>
      <c r="C36" s="354"/>
      <c r="D36" s="354"/>
      <c r="E36" s="354"/>
    </row>
    <row r="37" spans="1:5" s="8" customFormat="1" ht="31.5">
      <c r="A37" s="18" t="s">
        <v>26</v>
      </c>
      <c r="B37" s="332">
        <v>102</v>
      </c>
      <c r="C37" s="332">
        <v>52.82</v>
      </c>
      <c r="D37" s="24">
        <f>C37/B37*100</f>
        <v>51.784313725490193</v>
      </c>
      <c r="E37" s="428" t="s">
        <v>27</v>
      </c>
    </row>
    <row r="38" spans="1:5" s="8" customFormat="1" ht="15.75">
      <c r="A38" s="20" t="s">
        <v>10</v>
      </c>
      <c r="B38" s="332">
        <v>102</v>
      </c>
      <c r="C38" s="332">
        <v>52.82</v>
      </c>
      <c r="D38" s="24">
        <f t="shared" ref="D38:D43" si="2">C38/B38*100</f>
        <v>51.784313725490193</v>
      </c>
      <c r="E38" s="426"/>
    </row>
    <row r="39" spans="1:5" s="8" customFormat="1" ht="15.75">
      <c r="A39" s="18" t="s">
        <v>9</v>
      </c>
      <c r="B39" s="333">
        <v>102</v>
      </c>
      <c r="C39" s="333">
        <v>52.82</v>
      </c>
      <c r="D39" s="15">
        <f t="shared" si="2"/>
        <v>51.784313725490193</v>
      </c>
      <c r="E39" s="423"/>
    </row>
    <row r="40" spans="1:5" s="245" customFormat="1" ht="20.25" customHeight="1">
      <c r="A40" s="243" t="s">
        <v>28</v>
      </c>
      <c r="B40" s="247">
        <f>B9+B14+B27+B32+B37</f>
        <v>10977.900000000001</v>
      </c>
      <c r="C40" s="247">
        <f>C9+C14+C27+C32+C37</f>
        <v>10928.720000000001</v>
      </c>
      <c r="D40" s="244">
        <f t="shared" si="2"/>
        <v>99.552009036336642</v>
      </c>
      <c r="E40" s="429"/>
    </row>
    <row r="41" spans="1:5" s="245" customFormat="1" ht="15.75">
      <c r="A41" s="246" t="s">
        <v>9</v>
      </c>
      <c r="B41" s="334">
        <v>102</v>
      </c>
      <c r="C41" s="334">
        <v>52.82</v>
      </c>
      <c r="D41" s="244">
        <f t="shared" si="2"/>
        <v>51.784313725490193</v>
      </c>
      <c r="E41" s="430"/>
    </row>
    <row r="42" spans="1:5" s="245" customFormat="1" ht="15.75">
      <c r="A42" s="243" t="s">
        <v>4</v>
      </c>
      <c r="B42" s="335">
        <v>8579</v>
      </c>
      <c r="C42" s="335">
        <v>8579</v>
      </c>
      <c r="D42" s="244">
        <f t="shared" si="2"/>
        <v>100</v>
      </c>
      <c r="E42" s="431"/>
    </row>
    <row r="43" spans="1:5" s="245" customFormat="1" ht="15.75">
      <c r="A43" s="243" t="s">
        <v>5</v>
      </c>
      <c r="B43" s="335">
        <v>2296.9</v>
      </c>
      <c r="C43" s="335">
        <v>2296.9</v>
      </c>
      <c r="D43" s="244">
        <f t="shared" si="2"/>
        <v>100</v>
      </c>
      <c r="E43" s="431"/>
    </row>
    <row r="44" spans="1:5" s="7" customFormat="1" ht="48" customHeight="1">
      <c r="A44" s="351" t="s">
        <v>219</v>
      </c>
      <c r="B44" s="351"/>
      <c r="C44" s="351"/>
      <c r="D44" s="351"/>
      <c r="E44" s="351"/>
    </row>
    <row r="45" spans="1:5" s="7" customFormat="1" ht="15.75">
      <c r="A45" s="25" t="s">
        <v>30</v>
      </c>
      <c r="B45" s="328">
        <v>70</v>
      </c>
      <c r="C45" s="328">
        <v>70</v>
      </c>
      <c r="D45" s="230">
        <f>C45/B45*100</f>
        <v>100</v>
      </c>
      <c r="E45" s="432"/>
    </row>
    <row r="46" spans="1:5" s="7" customFormat="1" ht="18.600000000000001" customHeight="1">
      <c r="A46" s="28" t="s">
        <v>10</v>
      </c>
      <c r="B46" s="328">
        <v>70</v>
      </c>
      <c r="C46" s="328">
        <v>70</v>
      </c>
      <c r="D46" s="230">
        <f t="shared" ref="D46:D70" si="3">C46/B46*100</f>
        <v>100</v>
      </c>
      <c r="E46" s="433"/>
    </row>
    <row r="47" spans="1:5" s="7" customFormat="1" ht="15.75">
      <c r="A47" s="25" t="s">
        <v>5</v>
      </c>
      <c r="B47" s="329">
        <v>70</v>
      </c>
      <c r="C47" s="329">
        <v>70</v>
      </c>
      <c r="D47" s="27">
        <f t="shared" si="3"/>
        <v>100</v>
      </c>
      <c r="E47" s="433"/>
    </row>
    <row r="48" spans="1:5" s="7" customFormat="1" ht="47.25">
      <c r="A48" s="25" t="s">
        <v>31</v>
      </c>
      <c r="B48" s="328">
        <v>70</v>
      </c>
      <c r="C48" s="328">
        <v>70</v>
      </c>
      <c r="D48" s="230">
        <f t="shared" si="3"/>
        <v>100</v>
      </c>
      <c r="E48" s="30" t="s">
        <v>32</v>
      </c>
    </row>
    <row r="49" spans="1:5" s="7" customFormat="1" ht="15.75">
      <c r="A49" s="28" t="s">
        <v>10</v>
      </c>
      <c r="B49" s="328">
        <v>70</v>
      </c>
      <c r="C49" s="328">
        <v>70</v>
      </c>
      <c r="D49" s="230">
        <f t="shared" si="3"/>
        <v>100</v>
      </c>
      <c r="E49" s="30"/>
    </row>
    <row r="50" spans="1:5" s="7" customFormat="1" ht="15.75">
      <c r="A50" s="25" t="s">
        <v>5</v>
      </c>
      <c r="B50" s="329">
        <v>70</v>
      </c>
      <c r="C50" s="330">
        <v>70</v>
      </c>
      <c r="D50" s="27">
        <f t="shared" si="3"/>
        <v>100</v>
      </c>
      <c r="E50" s="30"/>
    </row>
    <row r="51" spans="1:5" s="7" customFormat="1" ht="31.5">
      <c r="A51" s="25" t="s">
        <v>33</v>
      </c>
      <c r="B51" s="328">
        <v>200</v>
      </c>
      <c r="C51" s="328">
        <v>200</v>
      </c>
      <c r="D51" s="230">
        <f t="shared" si="3"/>
        <v>100</v>
      </c>
      <c r="E51" s="30"/>
    </row>
    <row r="52" spans="1:5" s="7" customFormat="1" ht="15.75">
      <c r="A52" s="28" t="s">
        <v>10</v>
      </c>
      <c r="B52" s="328">
        <v>200</v>
      </c>
      <c r="C52" s="328">
        <v>200</v>
      </c>
      <c r="D52" s="230">
        <f t="shared" si="3"/>
        <v>100</v>
      </c>
      <c r="E52" s="31"/>
    </row>
    <row r="53" spans="1:5" s="7" customFormat="1" ht="23.45" customHeight="1">
      <c r="A53" s="25" t="s">
        <v>5</v>
      </c>
      <c r="B53" s="328">
        <v>200</v>
      </c>
      <c r="C53" s="331">
        <v>200</v>
      </c>
      <c r="D53" s="230">
        <f t="shared" si="3"/>
        <v>100</v>
      </c>
      <c r="E53" s="31"/>
    </row>
    <row r="54" spans="1:5" s="7" customFormat="1" ht="138" customHeight="1">
      <c r="A54" s="25" t="s">
        <v>34</v>
      </c>
      <c r="B54" s="328">
        <v>200</v>
      </c>
      <c r="C54" s="328">
        <v>200</v>
      </c>
      <c r="D54" s="230">
        <f t="shared" si="3"/>
        <v>100</v>
      </c>
      <c r="E54" s="434" t="s">
        <v>35</v>
      </c>
    </row>
    <row r="55" spans="1:5" s="7" customFormat="1" ht="31.15" customHeight="1">
      <c r="A55" s="28" t="s">
        <v>10</v>
      </c>
      <c r="B55" s="328">
        <v>200</v>
      </c>
      <c r="C55" s="328">
        <v>200</v>
      </c>
      <c r="D55" s="230">
        <f t="shared" si="3"/>
        <v>100</v>
      </c>
      <c r="E55" s="31"/>
    </row>
    <row r="56" spans="1:5" s="7" customFormat="1" ht="15.75">
      <c r="A56" s="25" t="s">
        <v>5</v>
      </c>
      <c r="B56" s="329">
        <v>200</v>
      </c>
      <c r="C56" s="330">
        <v>200</v>
      </c>
      <c r="D56" s="27">
        <f t="shared" si="3"/>
        <v>100</v>
      </c>
      <c r="E56" s="31"/>
    </row>
    <row r="57" spans="1:5" s="7" customFormat="1" ht="31.5">
      <c r="A57" s="25" t="s">
        <v>36</v>
      </c>
      <c r="B57" s="328">
        <v>20</v>
      </c>
      <c r="C57" s="328">
        <v>20</v>
      </c>
      <c r="D57" s="230">
        <f t="shared" si="3"/>
        <v>100</v>
      </c>
      <c r="E57" s="435"/>
    </row>
    <row r="58" spans="1:5" s="7" customFormat="1" ht="15.75">
      <c r="A58" s="25" t="s">
        <v>5</v>
      </c>
      <c r="B58" s="328">
        <v>20</v>
      </c>
      <c r="C58" s="328">
        <v>20</v>
      </c>
      <c r="D58" s="230">
        <f t="shared" si="3"/>
        <v>100</v>
      </c>
      <c r="E58" s="31"/>
    </row>
    <row r="59" spans="1:5" s="7" customFormat="1" ht="63" customHeight="1">
      <c r="A59" s="25" t="s">
        <v>37</v>
      </c>
      <c r="B59" s="328">
        <v>20</v>
      </c>
      <c r="C59" s="328">
        <v>20</v>
      </c>
      <c r="D59" s="230">
        <f t="shared" si="3"/>
        <v>100</v>
      </c>
      <c r="E59" s="30" t="s">
        <v>38</v>
      </c>
    </row>
    <row r="60" spans="1:5" s="7" customFormat="1" ht="18.600000000000001" customHeight="1">
      <c r="A60" s="25" t="s">
        <v>5</v>
      </c>
      <c r="B60" s="329">
        <v>20</v>
      </c>
      <c r="C60" s="330">
        <v>20</v>
      </c>
      <c r="D60" s="27">
        <f t="shared" si="3"/>
        <v>100</v>
      </c>
      <c r="E60" s="31"/>
    </row>
    <row r="61" spans="1:5" s="7" customFormat="1" ht="20.45" customHeight="1">
      <c r="A61" s="32" t="s">
        <v>39</v>
      </c>
      <c r="B61" s="331">
        <v>70</v>
      </c>
      <c r="C61" s="331">
        <v>70</v>
      </c>
      <c r="D61" s="230">
        <f t="shared" si="3"/>
        <v>100</v>
      </c>
      <c r="E61" s="436"/>
    </row>
    <row r="62" spans="1:5" s="7" customFormat="1" ht="15.75">
      <c r="A62" s="28" t="s">
        <v>10</v>
      </c>
      <c r="B62" s="328">
        <v>70</v>
      </c>
      <c r="C62" s="328">
        <v>70</v>
      </c>
      <c r="D62" s="230">
        <f t="shared" si="3"/>
        <v>100</v>
      </c>
      <c r="E62" s="31"/>
    </row>
    <row r="63" spans="1:5" s="7" customFormat="1" ht="15" customHeight="1">
      <c r="A63" s="25" t="s">
        <v>5</v>
      </c>
      <c r="B63" s="328">
        <v>70</v>
      </c>
      <c r="C63" s="328">
        <v>70</v>
      </c>
      <c r="D63" s="230">
        <f t="shared" si="3"/>
        <v>100</v>
      </c>
      <c r="E63" s="31"/>
    </row>
    <row r="64" spans="1:5" s="7" customFormat="1" ht="47.25">
      <c r="A64" s="25" t="s">
        <v>40</v>
      </c>
      <c r="B64" s="328">
        <v>30</v>
      </c>
      <c r="C64" s="328">
        <v>30</v>
      </c>
      <c r="D64" s="230">
        <f t="shared" si="3"/>
        <v>100</v>
      </c>
      <c r="E64" s="435" t="s">
        <v>41</v>
      </c>
    </row>
    <row r="65" spans="1:5" s="7" customFormat="1" ht="15.75">
      <c r="A65" s="28" t="s">
        <v>10</v>
      </c>
      <c r="B65" s="328">
        <v>30</v>
      </c>
      <c r="C65" s="328">
        <v>30</v>
      </c>
      <c r="D65" s="230">
        <f t="shared" si="3"/>
        <v>100</v>
      </c>
      <c r="E65" s="31"/>
    </row>
    <row r="66" spans="1:5" s="7" customFormat="1" ht="15.75">
      <c r="A66" s="25" t="s">
        <v>5</v>
      </c>
      <c r="B66" s="329">
        <v>30</v>
      </c>
      <c r="C66" s="330">
        <v>30</v>
      </c>
      <c r="D66" s="27">
        <f t="shared" si="3"/>
        <v>100</v>
      </c>
      <c r="E66" s="31"/>
    </row>
    <row r="67" spans="1:5" s="7" customFormat="1" ht="110.25">
      <c r="A67" s="25" t="s">
        <v>42</v>
      </c>
      <c r="B67" s="328">
        <v>40</v>
      </c>
      <c r="C67" s="328">
        <v>40</v>
      </c>
      <c r="D67" s="230">
        <f t="shared" si="3"/>
        <v>100</v>
      </c>
      <c r="E67" s="435" t="s">
        <v>43</v>
      </c>
    </row>
    <row r="68" spans="1:5" s="7" customFormat="1" ht="16.899999999999999" customHeight="1">
      <c r="A68" s="28" t="s">
        <v>10</v>
      </c>
      <c r="B68" s="328">
        <v>40</v>
      </c>
      <c r="C68" s="328">
        <v>40</v>
      </c>
      <c r="D68" s="230">
        <f t="shared" si="3"/>
        <v>100</v>
      </c>
      <c r="E68" s="31"/>
    </row>
    <row r="69" spans="1:5" s="7" customFormat="1" ht="15.75">
      <c r="A69" s="25" t="s">
        <v>5</v>
      </c>
      <c r="B69" s="329">
        <v>40</v>
      </c>
      <c r="C69" s="330">
        <v>40</v>
      </c>
      <c r="D69" s="27">
        <f t="shared" si="3"/>
        <v>100</v>
      </c>
      <c r="E69" s="31"/>
    </row>
    <row r="70" spans="1:5" s="8" customFormat="1" ht="23.25" customHeight="1">
      <c r="A70" s="46" t="s">
        <v>587</v>
      </c>
      <c r="B70" s="248">
        <f>B45+B51+B57+B61</f>
        <v>360</v>
      </c>
      <c r="C70" s="248">
        <f>C45+C51+C57+C61</f>
        <v>360</v>
      </c>
      <c r="D70" s="222">
        <f t="shared" si="3"/>
        <v>100</v>
      </c>
      <c r="E70" s="437"/>
    </row>
    <row r="71" spans="1:5" s="8" customFormat="1" ht="36" customHeight="1">
      <c r="A71" s="348" t="s">
        <v>62</v>
      </c>
      <c r="B71" s="349"/>
      <c r="C71" s="349"/>
      <c r="D71" s="349"/>
      <c r="E71" s="350"/>
    </row>
    <row r="72" spans="1:5" s="8" customFormat="1" ht="34.9" customHeight="1">
      <c r="A72" s="33" t="s">
        <v>6</v>
      </c>
      <c r="B72" s="326">
        <v>186273.70300000007</v>
      </c>
      <c r="C72" s="326">
        <v>180678.27700000003</v>
      </c>
      <c r="D72" s="21">
        <f>C72/B72*100</f>
        <v>96.99612671575008</v>
      </c>
      <c r="E72" s="438"/>
    </row>
    <row r="73" spans="1:5" s="8" customFormat="1" ht="36.6" customHeight="1">
      <c r="A73" s="35" t="s">
        <v>44</v>
      </c>
      <c r="B73" s="267">
        <v>182533.50300000006</v>
      </c>
      <c r="C73" s="267">
        <v>176938.07700000002</v>
      </c>
      <c r="D73" s="21">
        <f>C73/B73*100</f>
        <v>96.934575895363153</v>
      </c>
      <c r="E73" s="36"/>
    </row>
    <row r="74" spans="1:5" s="8" customFormat="1" ht="34.15" customHeight="1">
      <c r="A74" s="35" t="s">
        <v>45</v>
      </c>
      <c r="B74" s="283"/>
      <c r="C74" s="326"/>
      <c r="D74" s="21"/>
      <c r="E74" s="36"/>
    </row>
    <row r="75" spans="1:5" s="8" customFormat="1" ht="18" customHeight="1">
      <c r="A75" s="37" t="s">
        <v>10</v>
      </c>
      <c r="B75" s="267">
        <v>3453.9</v>
      </c>
      <c r="C75" s="326">
        <v>3107.1839999999993</v>
      </c>
      <c r="D75" s="21">
        <f t="shared" ref="D75:D122" si="4">C75/B75*100</f>
        <v>89.961608616346709</v>
      </c>
      <c r="E75" s="362" t="s">
        <v>46</v>
      </c>
    </row>
    <row r="76" spans="1:5" s="8" customFormat="1" ht="18" customHeight="1">
      <c r="A76" s="38" t="s">
        <v>4</v>
      </c>
      <c r="B76" s="283"/>
      <c r="C76" s="326"/>
      <c r="D76" s="21"/>
      <c r="E76" s="363"/>
    </row>
    <row r="77" spans="1:5" s="8" customFormat="1" ht="25.15" customHeight="1">
      <c r="A77" s="38" t="s">
        <v>5</v>
      </c>
      <c r="B77" s="283">
        <v>3453.9</v>
      </c>
      <c r="C77" s="327">
        <v>3107.1839999999993</v>
      </c>
      <c r="D77" s="16">
        <f t="shared" si="4"/>
        <v>89.961608616346709</v>
      </c>
      <c r="E77" s="363"/>
    </row>
    <row r="78" spans="1:5" s="8" customFormat="1" ht="18" customHeight="1">
      <c r="A78" s="39" t="s">
        <v>9</v>
      </c>
      <c r="B78" s="283"/>
      <c r="C78" s="326"/>
      <c r="D78" s="21"/>
      <c r="E78" s="363"/>
    </row>
    <row r="79" spans="1:5" s="8" customFormat="1" ht="23.45" customHeight="1">
      <c r="A79" s="39" t="s">
        <v>7</v>
      </c>
      <c r="B79" s="283"/>
      <c r="C79" s="326"/>
      <c r="D79" s="21"/>
      <c r="E79" s="364"/>
    </row>
    <row r="80" spans="1:5" s="8" customFormat="1" ht="40.9" customHeight="1">
      <c r="A80" s="33" t="s">
        <v>47</v>
      </c>
      <c r="B80" s="327"/>
      <c r="C80" s="326"/>
      <c r="D80" s="21"/>
      <c r="E80" s="439" t="s">
        <v>48</v>
      </c>
    </row>
    <row r="81" spans="1:5" s="8" customFormat="1" ht="18" customHeight="1">
      <c r="A81" s="36" t="s">
        <v>10</v>
      </c>
      <c r="B81" s="267">
        <v>178937.30300000004</v>
      </c>
      <c r="C81" s="326">
        <v>173691.68300000002</v>
      </c>
      <c r="D81" s="21">
        <f>C81/B81*100</f>
        <v>97.068459224513944</v>
      </c>
      <c r="E81" s="440"/>
    </row>
    <row r="82" spans="1:5" s="8" customFormat="1" ht="18" customHeight="1">
      <c r="A82" s="38" t="s">
        <v>49</v>
      </c>
      <c r="B82" s="283">
        <v>315</v>
      </c>
      <c r="C82" s="327">
        <v>0</v>
      </c>
      <c r="D82" s="16">
        <f t="shared" si="4"/>
        <v>0</v>
      </c>
      <c r="E82" s="440"/>
    </row>
    <row r="83" spans="1:5" s="8" customFormat="1" ht="21" customHeight="1">
      <c r="A83" s="39" t="s">
        <v>4</v>
      </c>
      <c r="B83" s="283">
        <v>500</v>
      </c>
      <c r="C83" s="327">
        <v>500</v>
      </c>
      <c r="D83" s="16">
        <f t="shared" si="4"/>
        <v>100</v>
      </c>
      <c r="E83" s="440"/>
    </row>
    <row r="84" spans="1:5" s="8" customFormat="1" ht="18" customHeight="1">
      <c r="A84" s="39" t="s">
        <v>5</v>
      </c>
      <c r="B84" s="283">
        <v>178122.30300000004</v>
      </c>
      <c r="C84" s="327">
        <v>173191.68300000002</v>
      </c>
      <c r="D84" s="16">
        <f t="shared" si="4"/>
        <v>97.231890719490636</v>
      </c>
      <c r="E84" s="440"/>
    </row>
    <row r="85" spans="1:5" s="8" customFormat="1" ht="21.6" customHeight="1">
      <c r="A85" s="39" t="s">
        <v>9</v>
      </c>
      <c r="B85" s="283"/>
      <c r="C85" s="326" t="s">
        <v>50</v>
      </c>
      <c r="D85" s="21"/>
      <c r="E85" s="440"/>
    </row>
    <row r="86" spans="1:5" s="8" customFormat="1" ht="18" customHeight="1">
      <c r="A86" s="39" t="s">
        <v>7</v>
      </c>
      <c r="B86" s="283"/>
      <c r="C86" s="326"/>
      <c r="D86" s="21"/>
      <c r="E86" s="441"/>
    </row>
    <row r="87" spans="1:5" s="8" customFormat="1" ht="33.6" customHeight="1">
      <c r="A87" s="37" t="s">
        <v>51</v>
      </c>
      <c r="B87" s="267"/>
      <c r="C87" s="326"/>
      <c r="D87" s="21"/>
      <c r="E87" s="36"/>
    </row>
    <row r="88" spans="1:5" s="8" customFormat="1" ht="19.149999999999999" customHeight="1">
      <c r="A88" s="37" t="s">
        <v>10</v>
      </c>
      <c r="B88" s="267">
        <v>131.19999999999999</v>
      </c>
      <c r="C88" s="267">
        <v>128.22</v>
      </c>
      <c r="D88" s="21">
        <f t="shared" si="4"/>
        <v>97.728658536585371</v>
      </c>
      <c r="E88" s="365" t="s">
        <v>52</v>
      </c>
    </row>
    <row r="89" spans="1:5" s="8" customFormat="1" ht="18" customHeight="1">
      <c r="A89" s="40" t="s">
        <v>4</v>
      </c>
      <c r="B89" s="267"/>
      <c r="C89" s="326"/>
      <c r="D89" s="21"/>
      <c r="E89" s="366"/>
    </row>
    <row r="90" spans="1:5" s="8" customFormat="1" ht="19.899999999999999" customHeight="1">
      <c r="A90" s="40" t="s">
        <v>5</v>
      </c>
      <c r="B90" s="283">
        <v>131.19999999999999</v>
      </c>
      <c r="C90" s="327">
        <v>128.22</v>
      </c>
      <c r="D90" s="16">
        <f t="shared" si="4"/>
        <v>97.728658536585371</v>
      </c>
      <c r="E90" s="367"/>
    </row>
    <row r="91" spans="1:5" s="8" customFormat="1" ht="18" customHeight="1">
      <c r="A91" s="40" t="s">
        <v>9</v>
      </c>
      <c r="B91" s="267"/>
      <c r="C91" s="326"/>
      <c r="D91" s="21"/>
      <c r="E91" s="36"/>
    </row>
    <row r="92" spans="1:5" s="8" customFormat="1" ht="13.9" customHeight="1">
      <c r="A92" s="40" t="s">
        <v>7</v>
      </c>
      <c r="B92" s="267"/>
      <c r="C92" s="326"/>
      <c r="D92" s="21"/>
      <c r="E92" s="36"/>
    </row>
    <row r="93" spans="1:5" s="8" customFormat="1" ht="36" customHeight="1">
      <c r="A93" s="45" t="s">
        <v>53</v>
      </c>
      <c r="B93" s="267"/>
      <c r="C93" s="326"/>
      <c r="D93" s="21"/>
      <c r="E93" s="38"/>
    </row>
    <row r="94" spans="1:5" s="8" customFormat="1" ht="16.899999999999999" customHeight="1">
      <c r="A94" s="37" t="s">
        <v>10</v>
      </c>
      <c r="B94" s="267">
        <v>11.1</v>
      </c>
      <c r="C94" s="326">
        <v>10.99</v>
      </c>
      <c r="D94" s="21">
        <f t="shared" si="4"/>
        <v>99.00900900900902</v>
      </c>
      <c r="E94" s="365" t="s">
        <v>54</v>
      </c>
    </row>
    <row r="95" spans="1:5" s="8" customFormat="1" ht="19.5" customHeight="1">
      <c r="A95" s="40" t="s">
        <v>4</v>
      </c>
      <c r="B95" s="267"/>
      <c r="C95" s="326"/>
      <c r="D95" s="21"/>
      <c r="E95" s="366"/>
    </row>
    <row r="96" spans="1:5" s="8" customFormat="1" ht="14.45" customHeight="1">
      <c r="A96" s="40" t="s">
        <v>5</v>
      </c>
      <c r="B96" s="283">
        <v>11.1</v>
      </c>
      <c r="C96" s="327">
        <v>10.99</v>
      </c>
      <c r="D96" s="16">
        <f t="shared" si="4"/>
        <v>99.00900900900902</v>
      </c>
      <c r="E96" s="366"/>
    </row>
    <row r="97" spans="1:5" s="8" customFormat="1" ht="18" customHeight="1">
      <c r="A97" s="40" t="s">
        <v>9</v>
      </c>
      <c r="B97" s="267"/>
      <c r="C97" s="326"/>
      <c r="D97" s="21"/>
      <c r="E97" s="366"/>
    </row>
    <row r="98" spans="1:5" s="8" customFormat="1" ht="18.75" customHeight="1">
      <c r="A98" s="40" t="s">
        <v>7</v>
      </c>
      <c r="B98" s="267"/>
      <c r="C98" s="326"/>
      <c r="D98" s="21"/>
      <c r="E98" s="367"/>
    </row>
    <row r="99" spans="1:5" s="8" customFormat="1" ht="22.5" customHeight="1">
      <c r="A99" s="35" t="s">
        <v>55</v>
      </c>
      <c r="B99" s="267">
        <v>3740.2</v>
      </c>
      <c r="C99" s="267">
        <v>3740.2</v>
      </c>
      <c r="D99" s="21">
        <f t="shared" si="4"/>
        <v>100</v>
      </c>
      <c r="E99" s="365" t="s">
        <v>56</v>
      </c>
    </row>
    <row r="100" spans="1:5" s="8" customFormat="1" ht="20.25" customHeight="1">
      <c r="A100" s="37" t="s">
        <v>10</v>
      </c>
      <c r="B100" s="267">
        <v>3740.2</v>
      </c>
      <c r="C100" s="267">
        <v>3740.2</v>
      </c>
      <c r="D100" s="21">
        <f t="shared" si="4"/>
        <v>100</v>
      </c>
      <c r="E100" s="366"/>
    </row>
    <row r="101" spans="1:5" s="8" customFormat="1" ht="15.6" customHeight="1">
      <c r="A101" s="40" t="s">
        <v>4</v>
      </c>
      <c r="B101" s="283">
        <v>3702.7</v>
      </c>
      <c r="C101" s="327">
        <v>3702.7</v>
      </c>
      <c r="D101" s="16">
        <f t="shared" si="4"/>
        <v>100</v>
      </c>
      <c r="E101" s="366"/>
    </row>
    <row r="102" spans="1:5" s="7" customFormat="1" ht="108" customHeight="1">
      <c r="A102" s="40" t="s">
        <v>5</v>
      </c>
      <c r="B102" s="283">
        <v>37.5</v>
      </c>
      <c r="C102" s="327">
        <v>37.5</v>
      </c>
      <c r="D102" s="16">
        <f t="shared" si="4"/>
        <v>100</v>
      </c>
      <c r="E102" s="367"/>
    </row>
    <row r="103" spans="1:5" s="8" customFormat="1" ht="19.5" customHeight="1">
      <c r="A103" s="40" t="s">
        <v>9</v>
      </c>
      <c r="B103" s="267"/>
      <c r="C103" s="326"/>
      <c r="D103" s="21"/>
      <c r="E103" s="41"/>
    </row>
    <row r="104" spans="1:5" s="9" customFormat="1" ht="12" customHeight="1">
      <c r="A104" s="40" t="s">
        <v>7</v>
      </c>
      <c r="B104" s="267"/>
      <c r="C104" s="326"/>
      <c r="D104" s="21"/>
      <c r="E104" s="41"/>
    </row>
    <row r="105" spans="1:5" s="9" customFormat="1" ht="42" customHeight="1">
      <c r="A105" s="37" t="s">
        <v>57</v>
      </c>
      <c r="B105" s="267">
        <v>3894.1999999999994</v>
      </c>
      <c r="C105" s="326">
        <v>3338.1460000000002</v>
      </c>
      <c r="D105" s="21">
        <f t="shared" si="4"/>
        <v>85.720969647167607</v>
      </c>
      <c r="E105" s="240"/>
    </row>
    <row r="106" spans="1:5" s="8" customFormat="1" ht="46.9" customHeight="1">
      <c r="A106" s="35" t="s">
        <v>8</v>
      </c>
      <c r="B106" s="267">
        <v>3894.1999999999994</v>
      </c>
      <c r="C106" s="326">
        <v>3338.1460000000002</v>
      </c>
      <c r="D106" s="21">
        <f t="shared" si="4"/>
        <v>85.720969647167607</v>
      </c>
      <c r="E106" s="365" t="s">
        <v>58</v>
      </c>
    </row>
    <row r="107" spans="1:5" s="7" customFormat="1" ht="15.75">
      <c r="A107" s="42" t="s">
        <v>10</v>
      </c>
      <c r="B107" s="267">
        <v>3894.1999999999994</v>
      </c>
      <c r="C107" s="326">
        <v>3338.1460000000002</v>
      </c>
      <c r="D107" s="21">
        <f t="shared" si="4"/>
        <v>85.720969647167607</v>
      </c>
      <c r="E107" s="366"/>
    </row>
    <row r="108" spans="1:5" s="7" customFormat="1" ht="36.6" customHeight="1">
      <c r="A108" s="39" t="s">
        <v>4</v>
      </c>
      <c r="B108" s="283"/>
      <c r="C108" s="327"/>
      <c r="D108" s="21"/>
      <c r="E108" s="366"/>
    </row>
    <row r="109" spans="1:5" s="7" customFormat="1" ht="15.75">
      <c r="A109" s="39" t="s">
        <v>5</v>
      </c>
      <c r="B109" s="283">
        <v>3894.1999999999994</v>
      </c>
      <c r="C109" s="327">
        <v>3338.1460000000002</v>
      </c>
      <c r="D109" s="16">
        <f t="shared" si="4"/>
        <v>85.720969647167607</v>
      </c>
      <c r="E109" s="367"/>
    </row>
    <row r="110" spans="1:5" s="7" customFormat="1" ht="15.75">
      <c r="A110" s="39" t="s">
        <v>9</v>
      </c>
      <c r="B110" s="283"/>
      <c r="C110" s="326"/>
      <c r="D110" s="21"/>
      <c r="E110" s="36"/>
    </row>
    <row r="111" spans="1:5" s="7" customFormat="1" ht="15.75">
      <c r="A111" s="39" t="s">
        <v>7</v>
      </c>
      <c r="B111" s="283"/>
      <c r="C111" s="326"/>
      <c r="D111" s="21"/>
      <c r="E111" s="36"/>
    </row>
    <row r="112" spans="1:5" s="8" customFormat="1" ht="31.5">
      <c r="A112" s="33" t="s">
        <v>59</v>
      </c>
      <c r="B112" s="326">
        <v>6849.3000000000011</v>
      </c>
      <c r="C112" s="326">
        <v>6549.1489999999994</v>
      </c>
      <c r="D112" s="21">
        <f t="shared" si="4"/>
        <v>95.617785759128651</v>
      </c>
      <c r="E112" s="438"/>
    </row>
    <row r="113" spans="1:5" s="8" customFormat="1" ht="46.5" customHeight="1">
      <c r="A113" s="35" t="s">
        <v>60</v>
      </c>
      <c r="B113" s="267">
        <v>6849.3000000000011</v>
      </c>
      <c r="C113" s="326">
        <v>6549.1489999999994</v>
      </c>
      <c r="D113" s="21">
        <f t="shared" si="4"/>
        <v>95.617785759128651</v>
      </c>
      <c r="E113" s="38"/>
    </row>
    <row r="114" spans="1:5" s="8" customFormat="1" ht="20.45" customHeight="1">
      <c r="A114" s="36" t="s">
        <v>10</v>
      </c>
      <c r="B114" s="267">
        <v>6849.3000000000011</v>
      </c>
      <c r="C114" s="267">
        <v>6549.1489999999994</v>
      </c>
      <c r="D114" s="21">
        <f t="shared" si="4"/>
        <v>95.617785759128651</v>
      </c>
      <c r="E114" s="365" t="s">
        <v>61</v>
      </c>
    </row>
    <row r="115" spans="1:5" s="8" customFormat="1" ht="17.25" customHeight="1">
      <c r="A115" s="39" t="s">
        <v>4</v>
      </c>
      <c r="B115" s="283"/>
      <c r="C115" s="327"/>
      <c r="D115" s="21"/>
      <c r="E115" s="366"/>
    </row>
    <row r="116" spans="1:5" s="8" customFormat="1" ht="16.899999999999999" customHeight="1">
      <c r="A116" s="39" t="s">
        <v>5</v>
      </c>
      <c r="B116" s="283">
        <v>6849.3000000000011</v>
      </c>
      <c r="C116" s="327">
        <v>6549.1489999999994</v>
      </c>
      <c r="D116" s="16">
        <f t="shared" si="4"/>
        <v>95.617785759128651</v>
      </c>
      <c r="E116" s="366"/>
    </row>
    <row r="117" spans="1:5" s="8" customFormat="1" ht="15.75">
      <c r="A117" s="39" t="s">
        <v>9</v>
      </c>
      <c r="B117" s="283"/>
      <c r="C117" s="326"/>
      <c r="D117" s="21"/>
      <c r="E117" s="366"/>
    </row>
    <row r="118" spans="1:5" s="8" customFormat="1" ht="15.75">
      <c r="A118" s="39" t="s">
        <v>7</v>
      </c>
      <c r="B118" s="283"/>
      <c r="C118" s="326"/>
      <c r="D118" s="21"/>
      <c r="E118" s="367"/>
    </row>
    <row r="119" spans="1:5" s="8" customFormat="1" ht="27.6" customHeight="1">
      <c r="A119" s="43" t="s">
        <v>28</v>
      </c>
      <c r="B119" s="249">
        <f>B120+B121+B122+B123+B124</f>
        <v>197017.20300000004</v>
      </c>
      <c r="C119" s="249">
        <f>C120+C121+C122+C123+C124</f>
        <v>190565.57200000001</v>
      </c>
      <c r="D119" s="44">
        <f t="shared" si="4"/>
        <v>96.725346364804494</v>
      </c>
      <c r="E119" s="43"/>
    </row>
    <row r="120" spans="1:5" s="8" customFormat="1" ht="19.5" customHeight="1">
      <c r="A120" s="43" t="s">
        <v>49</v>
      </c>
      <c r="B120" s="249">
        <v>315</v>
      </c>
      <c r="C120" s="249">
        <v>0</v>
      </c>
      <c r="D120" s="44">
        <v>0</v>
      </c>
      <c r="E120" s="43"/>
    </row>
    <row r="121" spans="1:5" s="8" customFormat="1" ht="19.5" customHeight="1">
      <c r="A121" s="60" t="s">
        <v>4</v>
      </c>
      <c r="B121" s="249">
        <v>4202.7</v>
      </c>
      <c r="C121" s="249">
        <v>4202.7</v>
      </c>
      <c r="D121" s="44">
        <f t="shared" si="4"/>
        <v>100</v>
      </c>
      <c r="E121" s="61"/>
    </row>
    <row r="122" spans="1:5" s="8" customFormat="1" ht="19.149999999999999" customHeight="1">
      <c r="A122" s="60" t="s">
        <v>5</v>
      </c>
      <c r="B122" s="249">
        <v>192499.50300000003</v>
      </c>
      <c r="C122" s="249">
        <v>186362.872</v>
      </c>
      <c r="D122" s="44">
        <f t="shared" si="4"/>
        <v>96.812131509762906</v>
      </c>
      <c r="E122" s="61"/>
    </row>
    <row r="123" spans="1:5" s="8" customFormat="1" ht="15.75">
      <c r="A123" s="60" t="s">
        <v>9</v>
      </c>
      <c r="B123" s="249">
        <v>0</v>
      </c>
      <c r="C123" s="249">
        <v>0</v>
      </c>
      <c r="D123" s="44">
        <v>0</v>
      </c>
      <c r="E123" s="43"/>
    </row>
    <row r="124" spans="1:5" s="8" customFormat="1" ht="15.75">
      <c r="A124" s="60" t="s">
        <v>7</v>
      </c>
      <c r="B124" s="249">
        <v>0</v>
      </c>
      <c r="C124" s="249">
        <v>0</v>
      </c>
      <c r="D124" s="44">
        <v>0</v>
      </c>
      <c r="E124" s="43"/>
    </row>
    <row r="125" spans="1:5" s="8" customFormat="1" ht="42" customHeight="1">
      <c r="A125" s="348" t="s">
        <v>220</v>
      </c>
      <c r="B125" s="349"/>
      <c r="C125" s="349"/>
      <c r="D125" s="349"/>
      <c r="E125" s="350"/>
    </row>
    <row r="126" spans="1:5" s="8" customFormat="1" ht="31.5">
      <c r="A126" s="47" t="s">
        <v>63</v>
      </c>
      <c r="B126" s="48">
        <v>68394.10000000002</v>
      </c>
      <c r="C126" s="48">
        <v>64421.25</v>
      </c>
      <c r="D126" s="48">
        <v>94.191238717959564</v>
      </c>
      <c r="E126" s="31"/>
    </row>
    <row r="127" spans="1:5" s="8" customFormat="1" ht="16.899999999999999" customHeight="1">
      <c r="A127" s="49" t="s">
        <v>10</v>
      </c>
      <c r="B127" s="50">
        <v>68394.10000000002</v>
      </c>
      <c r="C127" s="50">
        <v>64421.25</v>
      </c>
      <c r="D127" s="50">
        <v>94.191238717959564</v>
      </c>
      <c r="E127" s="51"/>
    </row>
    <row r="128" spans="1:5" s="8" customFormat="1" ht="15.75">
      <c r="A128" s="52" t="s">
        <v>4</v>
      </c>
      <c r="B128" s="53">
        <v>0</v>
      </c>
      <c r="C128" s="53">
        <v>0</v>
      </c>
      <c r="D128" s="53">
        <v>0</v>
      </c>
      <c r="E128" s="51"/>
    </row>
    <row r="129" spans="1:5" s="8" customFormat="1" ht="18.600000000000001" customHeight="1">
      <c r="A129" s="52" t="s">
        <v>5</v>
      </c>
      <c r="B129" s="53">
        <v>68394.10000000002</v>
      </c>
      <c r="C129" s="53">
        <v>64421.25</v>
      </c>
      <c r="D129" s="53">
        <v>94.191238717959564</v>
      </c>
      <c r="E129" s="51"/>
    </row>
    <row r="130" spans="1:5" s="8" customFormat="1" ht="18" customHeight="1">
      <c r="A130" s="52" t="s">
        <v>9</v>
      </c>
      <c r="B130" s="53">
        <v>0</v>
      </c>
      <c r="C130" s="53">
        <v>0</v>
      </c>
      <c r="D130" s="53">
        <v>0</v>
      </c>
      <c r="E130" s="51"/>
    </row>
    <row r="131" spans="1:5" s="8" customFormat="1" ht="15.75">
      <c r="A131" s="47" t="s">
        <v>7</v>
      </c>
      <c r="B131" s="55">
        <v>0</v>
      </c>
      <c r="C131" s="55">
        <v>0</v>
      </c>
      <c r="D131" s="55">
        <v>0</v>
      </c>
      <c r="E131" s="31"/>
    </row>
    <row r="132" spans="1:5" s="8" customFormat="1" ht="35.450000000000003" customHeight="1">
      <c r="A132" s="47" t="s">
        <v>64</v>
      </c>
      <c r="B132" s="48">
        <v>841.4</v>
      </c>
      <c r="C132" s="48">
        <v>649.35</v>
      </c>
      <c r="D132" s="48">
        <v>77.174946517708591</v>
      </c>
      <c r="E132" s="342" t="s">
        <v>65</v>
      </c>
    </row>
    <row r="133" spans="1:5" s="8" customFormat="1" ht="21" customHeight="1">
      <c r="A133" s="54" t="s">
        <v>10</v>
      </c>
      <c r="B133" s="48">
        <v>841.4</v>
      </c>
      <c r="C133" s="48">
        <v>649.35</v>
      </c>
      <c r="D133" s="48">
        <v>77.174946517708591</v>
      </c>
      <c r="E133" s="343"/>
    </row>
    <row r="134" spans="1:5" s="8" customFormat="1" ht="19.5" customHeight="1">
      <c r="A134" s="47" t="s">
        <v>4</v>
      </c>
      <c r="B134" s="55">
        <v>0</v>
      </c>
      <c r="C134" s="55">
        <v>0</v>
      </c>
      <c r="D134" s="55">
        <v>0</v>
      </c>
      <c r="E134" s="343"/>
    </row>
    <row r="135" spans="1:5" s="8" customFormat="1" ht="16.149999999999999" customHeight="1">
      <c r="A135" s="47" t="s">
        <v>5</v>
      </c>
      <c r="B135" s="55">
        <v>841.4</v>
      </c>
      <c r="C135" s="55">
        <v>649.35</v>
      </c>
      <c r="D135" s="55">
        <v>77.174946517708591</v>
      </c>
      <c r="E135" s="343"/>
    </row>
    <row r="136" spans="1:5" s="8" customFormat="1" ht="18" customHeight="1">
      <c r="A136" s="47" t="s">
        <v>9</v>
      </c>
      <c r="B136" s="55">
        <v>0</v>
      </c>
      <c r="C136" s="55">
        <v>0</v>
      </c>
      <c r="D136" s="55">
        <v>0</v>
      </c>
      <c r="E136" s="343"/>
    </row>
    <row r="137" spans="1:5" s="8" customFormat="1" ht="21" customHeight="1">
      <c r="A137" s="47" t="s">
        <v>7</v>
      </c>
      <c r="B137" s="55">
        <v>0</v>
      </c>
      <c r="C137" s="55">
        <v>0</v>
      </c>
      <c r="D137" s="55">
        <v>0</v>
      </c>
      <c r="E137" s="344"/>
    </row>
    <row r="138" spans="1:5" s="8" customFormat="1" ht="39" customHeight="1">
      <c r="A138" s="47" t="s">
        <v>66</v>
      </c>
      <c r="B138" s="48">
        <v>1978</v>
      </c>
      <c r="C138" s="48">
        <v>1832.37</v>
      </c>
      <c r="D138" s="48">
        <v>92.637512639029325</v>
      </c>
      <c r="E138" s="342" t="s">
        <v>67</v>
      </c>
    </row>
    <row r="139" spans="1:5" s="8" customFormat="1" ht="15.75">
      <c r="A139" s="54" t="s">
        <v>10</v>
      </c>
      <c r="B139" s="48">
        <v>1978</v>
      </c>
      <c r="C139" s="48">
        <v>1832.37</v>
      </c>
      <c r="D139" s="48">
        <v>92.637512639029325</v>
      </c>
      <c r="E139" s="343"/>
    </row>
    <row r="140" spans="1:5" s="8" customFormat="1" ht="19.899999999999999" customHeight="1">
      <c r="A140" s="47" t="s">
        <v>4</v>
      </c>
      <c r="B140" s="55">
        <v>0</v>
      </c>
      <c r="C140" s="55">
        <v>0</v>
      </c>
      <c r="D140" s="55">
        <v>0</v>
      </c>
      <c r="E140" s="343"/>
    </row>
    <row r="141" spans="1:5" s="8" customFormat="1" ht="18.600000000000001" customHeight="1">
      <c r="A141" s="47" t="s">
        <v>5</v>
      </c>
      <c r="B141" s="55">
        <v>1978</v>
      </c>
      <c r="C141" s="55">
        <v>1832.37</v>
      </c>
      <c r="D141" s="55">
        <v>92.637512639029325</v>
      </c>
      <c r="E141" s="343"/>
    </row>
    <row r="142" spans="1:5" s="8" customFormat="1" ht="21" customHeight="1">
      <c r="A142" s="47" t="s">
        <v>9</v>
      </c>
      <c r="B142" s="55">
        <v>0</v>
      </c>
      <c r="C142" s="55">
        <v>0</v>
      </c>
      <c r="D142" s="55">
        <v>0</v>
      </c>
      <c r="E142" s="343"/>
    </row>
    <row r="143" spans="1:5" s="8" customFormat="1" ht="15.75">
      <c r="A143" s="47" t="s">
        <v>7</v>
      </c>
      <c r="B143" s="55">
        <v>0</v>
      </c>
      <c r="C143" s="55">
        <v>0</v>
      </c>
      <c r="D143" s="55">
        <v>0</v>
      </c>
      <c r="E143" s="344"/>
    </row>
    <row r="144" spans="1:5" s="8" customFormat="1" ht="31.15" customHeight="1">
      <c r="A144" s="56" t="s">
        <v>68</v>
      </c>
      <c r="B144" s="48">
        <v>3930</v>
      </c>
      <c r="C144" s="48">
        <v>2406.67</v>
      </c>
      <c r="D144" s="48">
        <v>61.238422391857505</v>
      </c>
      <c r="E144" s="342" t="s">
        <v>69</v>
      </c>
    </row>
    <row r="145" spans="1:5" s="8" customFormat="1" ht="15.75">
      <c r="A145" s="54" t="s">
        <v>10</v>
      </c>
      <c r="B145" s="48">
        <v>3930</v>
      </c>
      <c r="C145" s="48">
        <v>2406.67</v>
      </c>
      <c r="D145" s="48">
        <v>61.238422391857505</v>
      </c>
      <c r="E145" s="343"/>
    </row>
    <row r="146" spans="1:5" s="8" customFormat="1" ht="19.149999999999999" customHeight="1">
      <c r="A146" s="47" t="s">
        <v>4</v>
      </c>
      <c r="B146" s="55">
        <v>0</v>
      </c>
      <c r="C146" s="55">
        <v>0</v>
      </c>
      <c r="D146" s="55">
        <v>0</v>
      </c>
      <c r="E146" s="343"/>
    </row>
    <row r="147" spans="1:5" s="8" customFormat="1" ht="19.5" customHeight="1">
      <c r="A147" s="47" t="s">
        <v>5</v>
      </c>
      <c r="B147" s="55">
        <v>3930</v>
      </c>
      <c r="C147" s="55">
        <v>2406.67</v>
      </c>
      <c r="D147" s="55">
        <v>61.238422391857505</v>
      </c>
      <c r="E147" s="343"/>
    </row>
    <row r="148" spans="1:5" s="8" customFormat="1" ht="21.75" customHeight="1">
      <c r="A148" s="47" t="s">
        <v>9</v>
      </c>
      <c r="B148" s="55">
        <v>0</v>
      </c>
      <c r="C148" s="55">
        <v>0</v>
      </c>
      <c r="D148" s="55">
        <v>0</v>
      </c>
      <c r="E148" s="343"/>
    </row>
    <row r="149" spans="1:5" s="8" customFormat="1" ht="19.5" customHeight="1">
      <c r="A149" s="47" t="s">
        <v>7</v>
      </c>
      <c r="B149" s="55">
        <v>0</v>
      </c>
      <c r="C149" s="55">
        <v>0</v>
      </c>
      <c r="D149" s="55">
        <v>0</v>
      </c>
      <c r="E149" s="344"/>
    </row>
    <row r="150" spans="1:5" s="8" customFormat="1" ht="64.900000000000006" customHeight="1">
      <c r="A150" s="47" t="s">
        <v>70</v>
      </c>
      <c r="B150" s="48">
        <v>36341.699999999997</v>
      </c>
      <c r="C150" s="48">
        <v>36335.58</v>
      </c>
      <c r="D150" s="48">
        <v>99.983159841174199</v>
      </c>
      <c r="E150" s="342"/>
    </row>
    <row r="151" spans="1:5" s="8" customFormat="1" ht="19.5" customHeight="1">
      <c r="A151" s="54" t="s">
        <v>10</v>
      </c>
      <c r="B151" s="48">
        <v>36341.699999999997</v>
      </c>
      <c r="C151" s="48">
        <v>36335.58</v>
      </c>
      <c r="D151" s="48">
        <v>99.983159841174199</v>
      </c>
      <c r="E151" s="343"/>
    </row>
    <row r="152" spans="1:5" s="8" customFormat="1" ht="17.45" customHeight="1">
      <c r="A152" s="47" t="s">
        <v>4</v>
      </c>
      <c r="B152" s="55">
        <v>0</v>
      </c>
      <c r="C152" s="55">
        <v>0</v>
      </c>
      <c r="D152" s="55">
        <v>0</v>
      </c>
      <c r="E152" s="343"/>
    </row>
    <row r="153" spans="1:5" s="8" customFormat="1" ht="18.600000000000001" customHeight="1">
      <c r="A153" s="47" t="s">
        <v>5</v>
      </c>
      <c r="B153" s="55">
        <v>36341.699999999997</v>
      </c>
      <c r="C153" s="55">
        <v>36335.58</v>
      </c>
      <c r="D153" s="55">
        <v>99.983159841174199</v>
      </c>
      <c r="E153" s="343"/>
    </row>
    <row r="154" spans="1:5" s="8" customFormat="1" ht="18.600000000000001" customHeight="1">
      <c r="A154" s="47" t="s">
        <v>9</v>
      </c>
      <c r="B154" s="55">
        <v>0</v>
      </c>
      <c r="C154" s="55">
        <v>0</v>
      </c>
      <c r="D154" s="55">
        <v>0</v>
      </c>
      <c r="E154" s="343"/>
    </row>
    <row r="155" spans="1:5" s="8" customFormat="1" ht="15.75">
      <c r="A155" s="47" t="s">
        <v>7</v>
      </c>
      <c r="B155" s="55">
        <v>0</v>
      </c>
      <c r="C155" s="55">
        <v>0</v>
      </c>
      <c r="D155" s="55">
        <v>0</v>
      </c>
      <c r="E155" s="344"/>
    </row>
    <row r="156" spans="1:5" s="8" customFormat="1" ht="51.6" customHeight="1">
      <c r="A156" s="56" t="s">
        <v>71</v>
      </c>
      <c r="B156" s="48">
        <v>569.79999999999995</v>
      </c>
      <c r="C156" s="48">
        <v>567.29000000000008</v>
      </c>
      <c r="D156" s="48">
        <v>99.559494559494581</v>
      </c>
      <c r="E156" s="342" t="s">
        <v>72</v>
      </c>
    </row>
    <row r="157" spans="1:5" s="8" customFormat="1" ht="18.75" customHeight="1">
      <c r="A157" s="54" t="s">
        <v>10</v>
      </c>
      <c r="B157" s="48">
        <v>569.79999999999995</v>
      </c>
      <c r="C157" s="48">
        <v>567.29000000000008</v>
      </c>
      <c r="D157" s="48">
        <v>99.559494559494581</v>
      </c>
      <c r="E157" s="343"/>
    </row>
    <row r="158" spans="1:5" s="8" customFormat="1" ht="15.75">
      <c r="A158" s="47" t="s">
        <v>4</v>
      </c>
      <c r="B158" s="55">
        <v>0</v>
      </c>
      <c r="C158" s="55">
        <v>0</v>
      </c>
      <c r="D158" s="55">
        <v>0</v>
      </c>
      <c r="E158" s="343"/>
    </row>
    <row r="159" spans="1:5" s="8" customFormat="1" ht="18.75" customHeight="1">
      <c r="A159" s="47" t="s">
        <v>5</v>
      </c>
      <c r="B159" s="55">
        <v>569.79999999999995</v>
      </c>
      <c r="C159" s="55">
        <v>567.29000000000008</v>
      </c>
      <c r="D159" s="55">
        <v>99.559494559494581</v>
      </c>
      <c r="E159" s="343"/>
    </row>
    <row r="160" spans="1:5" s="8" customFormat="1" ht="18.600000000000001" customHeight="1">
      <c r="A160" s="47" t="s">
        <v>9</v>
      </c>
      <c r="B160" s="55">
        <v>0</v>
      </c>
      <c r="C160" s="55">
        <v>0</v>
      </c>
      <c r="D160" s="55">
        <v>0</v>
      </c>
      <c r="E160" s="343"/>
    </row>
    <row r="161" spans="1:5" s="8" customFormat="1" ht="15.75">
      <c r="A161" s="47" t="s">
        <v>7</v>
      </c>
      <c r="B161" s="55">
        <v>0</v>
      </c>
      <c r="C161" s="55">
        <v>0</v>
      </c>
      <c r="D161" s="55">
        <v>0</v>
      </c>
      <c r="E161" s="344"/>
    </row>
    <row r="162" spans="1:5" s="8" customFormat="1" ht="48" customHeight="1">
      <c r="A162" s="47" t="s">
        <v>73</v>
      </c>
      <c r="B162" s="48">
        <v>17517.100000000006</v>
      </c>
      <c r="C162" s="48">
        <v>17517.100000000002</v>
      </c>
      <c r="D162" s="48">
        <v>99.999999999999972</v>
      </c>
      <c r="E162" s="342"/>
    </row>
    <row r="163" spans="1:5" s="8" customFormat="1" ht="18.75" customHeight="1">
      <c r="A163" s="54" t="s">
        <v>10</v>
      </c>
      <c r="B163" s="48">
        <v>17517.100000000006</v>
      </c>
      <c r="C163" s="48">
        <v>17517.100000000002</v>
      </c>
      <c r="D163" s="48">
        <v>99.999999999999972</v>
      </c>
      <c r="E163" s="343"/>
    </row>
    <row r="164" spans="1:5" s="8" customFormat="1" ht="19.899999999999999" customHeight="1">
      <c r="A164" s="47" t="s">
        <v>4</v>
      </c>
      <c r="B164" s="55">
        <v>0</v>
      </c>
      <c r="C164" s="55">
        <v>0</v>
      </c>
      <c r="D164" s="55">
        <v>0</v>
      </c>
      <c r="E164" s="343"/>
    </row>
    <row r="165" spans="1:5" s="8" customFormat="1" ht="15.75">
      <c r="A165" s="47" t="s">
        <v>5</v>
      </c>
      <c r="B165" s="55">
        <v>17517.100000000006</v>
      </c>
      <c r="C165" s="55">
        <v>17517.100000000002</v>
      </c>
      <c r="D165" s="55">
        <v>99.999999999999972</v>
      </c>
      <c r="E165" s="343"/>
    </row>
    <row r="166" spans="1:5" s="8" customFormat="1" ht="23.45" customHeight="1">
      <c r="A166" s="47" t="s">
        <v>9</v>
      </c>
      <c r="B166" s="55">
        <v>0</v>
      </c>
      <c r="C166" s="55">
        <v>0</v>
      </c>
      <c r="D166" s="55">
        <v>0</v>
      </c>
      <c r="E166" s="343"/>
    </row>
    <row r="167" spans="1:5" s="8" customFormat="1" ht="15.75">
      <c r="A167" s="47" t="s">
        <v>7</v>
      </c>
      <c r="B167" s="55">
        <v>0</v>
      </c>
      <c r="C167" s="55">
        <v>0</v>
      </c>
      <c r="D167" s="55">
        <v>0</v>
      </c>
      <c r="E167" s="344"/>
    </row>
    <row r="168" spans="1:5" s="8" customFormat="1" ht="33.6" customHeight="1">
      <c r="A168" s="47" t="s">
        <v>74</v>
      </c>
      <c r="B168" s="48">
        <v>48.1</v>
      </c>
      <c r="C168" s="48">
        <v>48.08</v>
      </c>
      <c r="D168" s="48">
        <v>99.958419958419952</v>
      </c>
      <c r="E168" s="342"/>
    </row>
    <row r="169" spans="1:5" s="8" customFormat="1" ht="17.45" customHeight="1">
      <c r="A169" s="54" t="s">
        <v>10</v>
      </c>
      <c r="B169" s="48">
        <v>48.1</v>
      </c>
      <c r="C169" s="48">
        <v>48.08</v>
      </c>
      <c r="D169" s="48">
        <v>99.958419958419952</v>
      </c>
      <c r="E169" s="343"/>
    </row>
    <row r="170" spans="1:5" s="8" customFormat="1" ht="15.75">
      <c r="A170" s="47" t="s">
        <v>4</v>
      </c>
      <c r="B170" s="55">
        <v>0</v>
      </c>
      <c r="C170" s="55">
        <v>0</v>
      </c>
      <c r="D170" s="55">
        <v>0</v>
      </c>
      <c r="E170" s="343"/>
    </row>
    <row r="171" spans="1:5" s="8" customFormat="1" ht="19.149999999999999" customHeight="1">
      <c r="A171" s="47" t="s">
        <v>5</v>
      </c>
      <c r="B171" s="55">
        <v>48.1</v>
      </c>
      <c r="C171" s="55">
        <v>48.08</v>
      </c>
      <c r="D171" s="55">
        <v>99.958419958419952</v>
      </c>
      <c r="E171" s="343"/>
    </row>
    <row r="172" spans="1:5" s="8" customFormat="1" ht="18.75" customHeight="1">
      <c r="A172" s="47" t="s">
        <v>9</v>
      </c>
      <c r="B172" s="55">
        <v>0</v>
      </c>
      <c r="C172" s="55">
        <v>0</v>
      </c>
      <c r="D172" s="55">
        <v>0</v>
      </c>
      <c r="E172" s="343"/>
    </row>
    <row r="173" spans="1:5" s="8" customFormat="1" ht="15.75">
      <c r="A173" s="47" t="s">
        <v>7</v>
      </c>
      <c r="B173" s="55">
        <v>0</v>
      </c>
      <c r="C173" s="55">
        <v>0</v>
      </c>
      <c r="D173" s="55">
        <v>0</v>
      </c>
      <c r="E173" s="344"/>
    </row>
    <row r="174" spans="1:5" s="8" customFormat="1" ht="31.9" customHeight="1">
      <c r="A174" s="47" t="s">
        <v>75</v>
      </c>
      <c r="B174" s="48">
        <v>1877.9</v>
      </c>
      <c r="C174" s="48">
        <v>1877.8799999999999</v>
      </c>
      <c r="D174" s="48">
        <v>99.998934980563376</v>
      </c>
      <c r="E174" s="342"/>
    </row>
    <row r="175" spans="1:5" s="8" customFormat="1" ht="21.6" customHeight="1">
      <c r="A175" s="54" t="s">
        <v>10</v>
      </c>
      <c r="B175" s="48">
        <v>1877.9</v>
      </c>
      <c r="C175" s="48">
        <v>1877.8799999999999</v>
      </c>
      <c r="D175" s="48">
        <v>99.998934980563376</v>
      </c>
      <c r="E175" s="343"/>
    </row>
    <row r="176" spans="1:5" s="8" customFormat="1" ht="18.75" customHeight="1">
      <c r="A176" s="47" t="s">
        <v>4</v>
      </c>
      <c r="B176" s="55">
        <v>0</v>
      </c>
      <c r="C176" s="55">
        <v>0</v>
      </c>
      <c r="D176" s="55">
        <v>0</v>
      </c>
      <c r="E176" s="343"/>
    </row>
    <row r="177" spans="1:5" s="8" customFormat="1" ht="18.75" customHeight="1">
      <c r="A177" s="47" t="s">
        <v>5</v>
      </c>
      <c r="B177" s="55">
        <v>1877.9</v>
      </c>
      <c r="C177" s="55">
        <v>1877.8799999999999</v>
      </c>
      <c r="D177" s="55">
        <v>99.998934980563376</v>
      </c>
      <c r="E177" s="343"/>
    </row>
    <row r="178" spans="1:5" s="8" customFormat="1" ht="22.15" customHeight="1">
      <c r="A178" s="47" t="s">
        <v>9</v>
      </c>
      <c r="B178" s="55">
        <v>0</v>
      </c>
      <c r="C178" s="55">
        <v>0</v>
      </c>
      <c r="D178" s="55">
        <v>0</v>
      </c>
      <c r="E178" s="343"/>
    </row>
    <row r="179" spans="1:5" s="8" customFormat="1" ht="23.45" customHeight="1">
      <c r="A179" s="47" t="s">
        <v>7</v>
      </c>
      <c r="B179" s="55">
        <v>0</v>
      </c>
      <c r="C179" s="55">
        <v>0</v>
      </c>
      <c r="D179" s="55">
        <v>0</v>
      </c>
      <c r="E179" s="344"/>
    </row>
    <row r="180" spans="1:5" s="8" customFormat="1" ht="48.6" customHeight="1">
      <c r="A180" s="56" t="s">
        <v>76</v>
      </c>
      <c r="B180" s="48">
        <v>3125.4</v>
      </c>
      <c r="C180" s="48">
        <v>3125.3999999999992</v>
      </c>
      <c r="D180" s="48">
        <v>99.999999999999972</v>
      </c>
      <c r="E180" s="342"/>
    </row>
    <row r="181" spans="1:5" s="8" customFormat="1" ht="19.149999999999999" customHeight="1">
      <c r="A181" s="54" t="s">
        <v>10</v>
      </c>
      <c r="B181" s="48">
        <v>3125.4</v>
      </c>
      <c r="C181" s="48">
        <v>3125.3999999999992</v>
      </c>
      <c r="D181" s="48">
        <v>99.999999999999972</v>
      </c>
      <c r="E181" s="343"/>
    </row>
    <row r="182" spans="1:5" s="8" customFormat="1" ht="20.45" customHeight="1">
      <c r="A182" s="47" t="s">
        <v>4</v>
      </c>
      <c r="B182" s="55">
        <v>0</v>
      </c>
      <c r="C182" s="55">
        <v>0</v>
      </c>
      <c r="D182" s="55">
        <v>0</v>
      </c>
      <c r="E182" s="343"/>
    </row>
    <row r="183" spans="1:5" s="8" customFormat="1" ht="16.899999999999999" customHeight="1">
      <c r="A183" s="47" t="s">
        <v>5</v>
      </c>
      <c r="B183" s="55">
        <v>3125.4</v>
      </c>
      <c r="C183" s="55">
        <v>3125.3999999999992</v>
      </c>
      <c r="D183" s="55">
        <v>99.999999999999972</v>
      </c>
      <c r="E183" s="343"/>
    </row>
    <row r="184" spans="1:5" s="8" customFormat="1" ht="18.600000000000001" customHeight="1">
      <c r="A184" s="47" t="s">
        <v>9</v>
      </c>
      <c r="B184" s="55">
        <v>0</v>
      </c>
      <c r="C184" s="55">
        <v>0</v>
      </c>
      <c r="D184" s="55">
        <v>0</v>
      </c>
      <c r="E184" s="343"/>
    </row>
    <row r="185" spans="1:5" s="8" customFormat="1" ht="18.75" customHeight="1">
      <c r="A185" s="47" t="s">
        <v>7</v>
      </c>
      <c r="B185" s="55">
        <v>0</v>
      </c>
      <c r="C185" s="55">
        <v>0</v>
      </c>
      <c r="D185" s="55">
        <v>0</v>
      </c>
      <c r="E185" s="344"/>
    </row>
    <row r="186" spans="1:5" s="8" customFormat="1" ht="66.599999999999994" customHeight="1">
      <c r="A186" s="56" t="s">
        <v>77</v>
      </c>
      <c r="B186" s="48">
        <v>61.6</v>
      </c>
      <c r="C186" s="48">
        <v>61.53</v>
      </c>
      <c r="D186" s="48">
        <v>99.88636363636364</v>
      </c>
      <c r="E186" s="342" t="s">
        <v>78</v>
      </c>
    </row>
    <row r="187" spans="1:5" s="8" customFormat="1" ht="15.75">
      <c r="A187" s="54" t="s">
        <v>10</v>
      </c>
      <c r="B187" s="48">
        <v>61.6</v>
      </c>
      <c r="C187" s="48">
        <v>61.53</v>
      </c>
      <c r="D187" s="48">
        <v>99.88636363636364</v>
      </c>
      <c r="E187" s="343"/>
    </row>
    <row r="188" spans="1:5" s="8" customFormat="1" ht="15.75">
      <c r="A188" s="47" t="s">
        <v>4</v>
      </c>
      <c r="B188" s="55">
        <v>0</v>
      </c>
      <c r="C188" s="55">
        <v>0</v>
      </c>
      <c r="D188" s="55">
        <v>0</v>
      </c>
      <c r="E188" s="343"/>
    </row>
    <row r="189" spans="1:5" s="8" customFormat="1" ht="15.75">
      <c r="A189" s="47" t="s">
        <v>5</v>
      </c>
      <c r="B189" s="55">
        <v>61.6</v>
      </c>
      <c r="C189" s="55">
        <v>61.53</v>
      </c>
      <c r="D189" s="55">
        <v>99.88636363636364</v>
      </c>
      <c r="E189" s="343"/>
    </row>
    <row r="190" spans="1:5" s="7" customFormat="1" ht="22.5" customHeight="1">
      <c r="A190" s="47" t="s">
        <v>9</v>
      </c>
      <c r="B190" s="55">
        <v>0</v>
      </c>
      <c r="C190" s="55">
        <v>0</v>
      </c>
      <c r="D190" s="55">
        <v>0</v>
      </c>
      <c r="E190" s="343"/>
    </row>
    <row r="191" spans="1:5" s="7" customFormat="1" ht="15.75">
      <c r="A191" s="47" t="s">
        <v>7</v>
      </c>
      <c r="B191" s="55">
        <v>0</v>
      </c>
      <c r="C191" s="55">
        <v>0</v>
      </c>
      <c r="D191" s="55">
        <v>0</v>
      </c>
      <c r="E191" s="344"/>
    </row>
    <row r="192" spans="1:5" s="7" customFormat="1" ht="63">
      <c r="A192" s="56" t="s">
        <v>79</v>
      </c>
      <c r="B192" s="48">
        <v>2103.1</v>
      </c>
      <c r="C192" s="48">
        <v>0</v>
      </c>
      <c r="D192" s="48">
        <v>0</v>
      </c>
      <c r="E192" s="342" t="s">
        <v>80</v>
      </c>
    </row>
    <row r="193" spans="1:5" s="7" customFormat="1" ht="15.6" customHeight="1">
      <c r="A193" s="54" t="s">
        <v>10</v>
      </c>
      <c r="B193" s="48">
        <v>2103.1</v>
      </c>
      <c r="C193" s="48">
        <v>0</v>
      </c>
      <c r="D193" s="48">
        <v>0</v>
      </c>
      <c r="E193" s="343"/>
    </row>
    <row r="194" spans="1:5" s="7" customFormat="1" ht="15.75">
      <c r="A194" s="47" t="s">
        <v>4</v>
      </c>
      <c r="B194" s="55">
        <v>0</v>
      </c>
      <c r="C194" s="55">
        <v>0</v>
      </c>
      <c r="D194" s="55">
        <v>0</v>
      </c>
      <c r="E194" s="343"/>
    </row>
    <row r="195" spans="1:5" s="7" customFormat="1" ht="18.600000000000001" customHeight="1">
      <c r="A195" s="47" t="s">
        <v>5</v>
      </c>
      <c r="B195" s="55">
        <v>2103.1</v>
      </c>
      <c r="C195" s="55">
        <v>0</v>
      </c>
      <c r="D195" s="55">
        <v>0</v>
      </c>
      <c r="E195" s="343"/>
    </row>
    <row r="196" spans="1:5" s="7" customFormat="1" ht="15.75">
      <c r="A196" s="47" t="s">
        <v>9</v>
      </c>
      <c r="B196" s="55">
        <v>0</v>
      </c>
      <c r="C196" s="55">
        <v>0</v>
      </c>
      <c r="D196" s="55">
        <v>0</v>
      </c>
      <c r="E196" s="343"/>
    </row>
    <row r="197" spans="1:5" s="7" customFormat="1" ht="20.45" customHeight="1">
      <c r="A197" s="47" t="s">
        <v>7</v>
      </c>
      <c r="B197" s="55">
        <v>0</v>
      </c>
      <c r="C197" s="55">
        <v>0</v>
      </c>
      <c r="D197" s="55">
        <v>0</v>
      </c>
      <c r="E197" s="344"/>
    </row>
    <row r="198" spans="1:5" s="7" customFormat="1" ht="45" customHeight="1">
      <c r="A198" s="47" t="s">
        <v>81</v>
      </c>
      <c r="B198" s="48">
        <v>9803.5</v>
      </c>
      <c r="C198" s="48">
        <v>9803.4</v>
      </c>
      <c r="D198" s="48">
        <v>99.998979956138115</v>
      </c>
      <c r="E198" s="56"/>
    </row>
    <row r="199" spans="1:5" s="7" customFormat="1" ht="15.75">
      <c r="A199" s="54" t="s">
        <v>10</v>
      </c>
      <c r="B199" s="48">
        <v>9803.5</v>
      </c>
      <c r="C199" s="48">
        <v>9803.4</v>
      </c>
      <c r="D199" s="48">
        <v>99.998979956138115</v>
      </c>
      <c r="E199" s="56"/>
    </row>
    <row r="200" spans="1:5" s="7" customFormat="1" ht="19.149999999999999" customHeight="1">
      <c r="A200" s="47" t="s">
        <v>4</v>
      </c>
      <c r="B200" s="55">
        <v>0</v>
      </c>
      <c r="C200" s="55">
        <v>0</v>
      </c>
      <c r="D200" s="55">
        <v>0</v>
      </c>
      <c r="E200" s="56"/>
    </row>
    <row r="201" spans="1:5" s="7" customFormat="1" ht="15.75">
      <c r="A201" s="47" t="s">
        <v>5</v>
      </c>
      <c r="B201" s="55">
        <v>3803.5</v>
      </c>
      <c r="C201" s="55">
        <v>3803.4</v>
      </c>
      <c r="D201" s="55">
        <v>99.997370842644941</v>
      </c>
      <c r="E201" s="56"/>
    </row>
    <row r="202" spans="1:5" s="7" customFormat="1" ht="16.899999999999999" customHeight="1">
      <c r="A202" s="47" t="s">
        <v>9</v>
      </c>
      <c r="B202" s="55">
        <v>0</v>
      </c>
      <c r="C202" s="55">
        <v>0</v>
      </c>
      <c r="D202" s="55">
        <v>0</v>
      </c>
      <c r="E202" s="56"/>
    </row>
    <row r="203" spans="1:5" s="7" customFormat="1" ht="17.45" customHeight="1">
      <c r="A203" s="47" t="s">
        <v>7</v>
      </c>
      <c r="B203" s="55">
        <v>6000</v>
      </c>
      <c r="C203" s="55">
        <v>6000</v>
      </c>
      <c r="D203" s="55">
        <v>100</v>
      </c>
      <c r="E203" s="56"/>
    </row>
    <row r="204" spans="1:5" s="7" customFormat="1" ht="63" customHeight="1">
      <c r="A204" s="47" t="s">
        <v>82</v>
      </c>
      <c r="B204" s="48">
        <v>1028.6999999999998</v>
      </c>
      <c r="C204" s="48">
        <v>1028.6999999999998</v>
      </c>
      <c r="D204" s="48">
        <v>100</v>
      </c>
      <c r="E204" s="342" t="s">
        <v>83</v>
      </c>
    </row>
    <row r="205" spans="1:5" s="7" customFormat="1" ht="23.45" customHeight="1">
      <c r="A205" s="54" t="s">
        <v>10</v>
      </c>
      <c r="B205" s="48">
        <v>1028.6999999999998</v>
      </c>
      <c r="C205" s="48">
        <v>1028.6999999999998</v>
      </c>
      <c r="D205" s="48">
        <v>100</v>
      </c>
      <c r="E205" s="343"/>
    </row>
    <row r="206" spans="1:5" s="7" customFormat="1" ht="15.75">
      <c r="A206" s="47" t="s">
        <v>4</v>
      </c>
      <c r="B206" s="55">
        <v>0</v>
      </c>
      <c r="C206" s="55">
        <v>0</v>
      </c>
      <c r="D206" s="55">
        <v>0</v>
      </c>
      <c r="E206" s="343"/>
    </row>
    <row r="207" spans="1:5" s="7" customFormat="1" ht="22.15" customHeight="1">
      <c r="A207" s="47" t="s">
        <v>5</v>
      </c>
      <c r="B207" s="55">
        <v>1028.6999999999998</v>
      </c>
      <c r="C207" s="55">
        <v>1028.6999999999998</v>
      </c>
      <c r="D207" s="55">
        <v>100</v>
      </c>
      <c r="E207" s="343"/>
    </row>
    <row r="208" spans="1:5" s="7" customFormat="1" ht="15.75">
      <c r="A208" s="47" t="s">
        <v>9</v>
      </c>
      <c r="B208" s="55">
        <v>0</v>
      </c>
      <c r="C208" s="55">
        <v>0</v>
      </c>
      <c r="D208" s="55">
        <v>0</v>
      </c>
      <c r="E208" s="343"/>
    </row>
    <row r="209" spans="1:11" s="7" customFormat="1" ht="21.6" customHeight="1">
      <c r="A209" s="47" t="s">
        <v>7</v>
      </c>
      <c r="B209" s="55">
        <v>0</v>
      </c>
      <c r="C209" s="55">
        <v>0</v>
      </c>
      <c r="D209" s="55">
        <v>0</v>
      </c>
      <c r="E209" s="344"/>
    </row>
    <row r="210" spans="1:11" s="7" customFormat="1" ht="55.9" customHeight="1">
      <c r="A210" s="56" t="s">
        <v>84</v>
      </c>
      <c r="B210" s="48">
        <v>2774.8</v>
      </c>
      <c r="C210" s="48">
        <v>2774.7000000000003</v>
      </c>
      <c r="D210" s="48">
        <v>99.996396136658504</v>
      </c>
      <c r="E210" s="342" t="s">
        <v>85</v>
      </c>
    </row>
    <row r="211" spans="1:11" s="7" customFormat="1" ht="15.75">
      <c r="A211" s="54" t="s">
        <v>10</v>
      </c>
      <c r="B211" s="48">
        <v>2774.8</v>
      </c>
      <c r="C211" s="48">
        <v>2774.7000000000003</v>
      </c>
      <c r="D211" s="48">
        <v>99.996396136658504</v>
      </c>
      <c r="E211" s="343"/>
    </row>
    <row r="212" spans="1:11" s="7" customFormat="1" ht="39" customHeight="1">
      <c r="A212" s="47" t="s">
        <v>4</v>
      </c>
      <c r="B212" s="55">
        <v>0</v>
      </c>
      <c r="C212" s="55">
        <v>0</v>
      </c>
      <c r="D212" s="55">
        <v>0</v>
      </c>
      <c r="E212" s="343"/>
    </row>
    <row r="213" spans="1:11" s="7" customFormat="1" ht="39" customHeight="1">
      <c r="A213" s="47" t="s">
        <v>5</v>
      </c>
      <c r="B213" s="55">
        <v>2774.8</v>
      </c>
      <c r="C213" s="55">
        <v>2774.7000000000003</v>
      </c>
      <c r="D213" s="55">
        <v>99.996396136658504</v>
      </c>
      <c r="E213" s="343"/>
    </row>
    <row r="214" spans="1:11" s="7" customFormat="1" ht="45" customHeight="1">
      <c r="A214" s="47" t="s">
        <v>9</v>
      </c>
      <c r="B214" s="55">
        <v>0</v>
      </c>
      <c r="C214" s="55">
        <v>0</v>
      </c>
      <c r="D214" s="55">
        <v>0</v>
      </c>
      <c r="E214" s="343"/>
    </row>
    <row r="215" spans="1:11" s="7" customFormat="1" ht="105" customHeight="1">
      <c r="A215" s="47" t="s">
        <v>7</v>
      </c>
      <c r="B215" s="55">
        <v>0</v>
      </c>
      <c r="C215" s="55">
        <v>0</v>
      </c>
      <c r="D215" s="55">
        <v>0</v>
      </c>
      <c r="E215" s="344"/>
    </row>
    <row r="216" spans="1:11" s="7" customFormat="1" ht="38.450000000000003" customHeight="1">
      <c r="A216" s="47" t="s">
        <v>86</v>
      </c>
      <c r="B216" s="48">
        <v>1000</v>
      </c>
      <c r="C216" s="48">
        <v>1000</v>
      </c>
      <c r="D216" s="48">
        <v>100</v>
      </c>
      <c r="E216" s="342" t="s">
        <v>87</v>
      </c>
    </row>
    <row r="217" spans="1:11" s="7" customFormat="1" ht="18.600000000000001" customHeight="1">
      <c r="A217" s="54" t="s">
        <v>10</v>
      </c>
      <c r="B217" s="48">
        <v>1000</v>
      </c>
      <c r="C217" s="48">
        <v>1000</v>
      </c>
      <c r="D217" s="48">
        <v>100</v>
      </c>
      <c r="E217" s="343"/>
    </row>
    <row r="218" spans="1:11" s="7" customFormat="1" ht="17.45" customHeight="1">
      <c r="A218" s="47" t="s">
        <v>4</v>
      </c>
      <c r="B218" s="55">
        <v>0</v>
      </c>
      <c r="C218" s="55">
        <v>0</v>
      </c>
      <c r="D218" s="55">
        <v>0</v>
      </c>
      <c r="E218" s="343"/>
    </row>
    <row r="219" spans="1:11" s="7" customFormat="1" ht="17.45" customHeight="1">
      <c r="A219" s="47" t="s">
        <v>5</v>
      </c>
      <c r="B219" s="55">
        <v>0</v>
      </c>
      <c r="C219" s="55">
        <v>0</v>
      </c>
      <c r="D219" s="55">
        <v>0</v>
      </c>
      <c r="E219" s="343"/>
    </row>
    <row r="220" spans="1:11" s="7" customFormat="1" ht="15.75">
      <c r="A220" s="47" t="s">
        <v>9</v>
      </c>
      <c r="B220" s="55">
        <v>0</v>
      </c>
      <c r="C220" s="55">
        <v>0</v>
      </c>
      <c r="D220" s="55">
        <v>0</v>
      </c>
      <c r="E220" s="343"/>
    </row>
    <row r="221" spans="1:11" s="7" customFormat="1" ht="18" customHeight="1">
      <c r="A221" s="47" t="s">
        <v>7</v>
      </c>
      <c r="B221" s="55">
        <v>1000</v>
      </c>
      <c r="C221" s="55">
        <v>1000</v>
      </c>
      <c r="D221" s="55">
        <v>100</v>
      </c>
      <c r="E221" s="344"/>
      <c r="F221" s="14"/>
      <c r="G221" s="14"/>
      <c r="H221" s="14"/>
      <c r="I221" s="14"/>
      <c r="J221" s="14"/>
      <c r="K221" s="14"/>
    </row>
    <row r="222" spans="1:11" s="7" customFormat="1" ht="34.9" customHeight="1">
      <c r="A222" s="47" t="s">
        <v>88</v>
      </c>
      <c r="B222" s="48">
        <v>5000</v>
      </c>
      <c r="C222" s="48">
        <v>5000</v>
      </c>
      <c r="D222" s="48">
        <v>100</v>
      </c>
      <c r="E222" s="342" t="s">
        <v>89</v>
      </c>
    </row>
    <row r="223" spans="1:11" s="7" customFormat="1" ht="16.899999999999999" customHeight="1">
      <c r="A223" s="54" t="s">
        <v>10</v>
      </c>
      <c r="B223" s="48">
        <v>5000</v>
      </c>
      <c r="C223" s="48">
        <v>5000</v>
      </c>
      <c r="D223" s="48">
        <v>100</v>
      </c>
      <c r="E223" s="343"/>
    </row>
    <row r="224" spans="1:11" s="7" customFormat="1" ht="15.75">
      <c r="A224" s="47" t="s">
        <v>4</v>
      </c>
      <c r="B224" s="55">
        <v>0</v>
      </c>
      <c r="C224" s="55">
        <v>0</v>
      </c>
      <c r="D224" s="55">
        <v>0</v>
      </c>
      <c r="E224" s="343"/>
    </row>
    <row r="225" spans="1:5" s="7" customFormat="1" ht="15.75">
      <c r="A225" s="47" t="s">
        <v>5</v>
      </c>
      <c r="B225" s="55">
        <v>0</v>
      </c>
      <c r="C225" s="55">
        <v>0</v>
      </c>
      <c r="D225" s="55">
        <v>0</v>
      </c>
      <c r="E225" s="343"/>
    </row>
    <row r="226" spans="1:5" s="7" customFormat="1" ht="15.75">
      <c r="A226" s="47" t="s">
        <v>9</v>
      </c>
      <c r="B226" s="55">
        <v>0</v>
      </c>
      <c r="C226" s="55">
        <v>0</v>
      </c>
      <c r="D226" s="55">
        <v>0</v>
      </c>
      <c r="E226" s="343"/>
    </row>
    <row r="227" spans="1:5" s="7" customFormat="1" ht="15.75">
      <c r="A227" s="47" t="s">
        <v>7</v>
      </c>
      <c r="B227" s="55">
        <v>5000</v>
      </c>
      <c r="C227" s="55">
        <v>5000</v>
      </c>
      <c r="D227" s="55">
        <v>100</v>
      </c>
      <c r="E227" s="344"/>
    </row>
    <row r="228" spans="1:5" s="7" customFormat="1" ht="44.45" customHeight="1">
      <c r="A228" s="47" t="s">
        <v>90</v>
      </c>
      <c r="B228" s="48">
        <v>211119.90000000002</v>
      </c>
      <c r="C228" s="48">
        <v>207182.71</v>
      </c>
      <c r="D228" s="48">
        <v>98.135092902184951</v>
      </c>
      <c r="E228" s="56"/>
    </row>
    <row r="229" spans="1:5" s="7" customFormat="1" ht="15.75">
      <c r="A229" s="54" t="s">
        <v>10</v>
      </c>
      <c r="B229" s="48">
        <v>211119.90000000002</v>
      </c>
      <c r="C229" s="48">
        <v>207182.71</v>
      </c>
      <c r="D229" s="48">
        <v>98.135092902184951</v>
      </c>
      <c r="E229" s="56"/>
    </row>
    <row r="230" spans="1:5" s="7" customFormat="1" ht="18.600000000000001" customHeight="1">
      <c r="A230" s="47" t="s">
        <v>4</v>
      </c>
      <c r="B230" s="55">
        <v>0</v>
      </c>
      <c r="C230" s="55">
        <v>0</v>
      </c>
      <c r="D230" s="55">
        <v>0</v>
      </c>
      <c r="E230" s="56"/>
    </row>
    <row r="231" spans="1:5" s="7" customFormat="1" ht="15.75">
      <c r="A231" s="47" t="s">
        <v>5</v>
      </c>
      <c r="B231" s="55">
        <v>211119.90000000002</v>
      </c>
      <c r="C231" s="55">
        <v>207182.71</v>
      </c>
      <c r="D231" s="55">
        <v>98.135092902184951</v>
      </c>
      <c r="E231" s="56"/>
    </row>
    <row r="232" spans="1:5" s="7" customFormat="1" ht="15.75">
      <c r="A232" s="47" t="s">
        <v>9</v>
      </c>
      <c r="B232" s="55">
        <v>0</v>
      </c>
      <c r="C232" s="55">
        <v>0</v>
      </c>
      <c r="D232" s="55">
        <v>0</v>
      </c>
      <c r="E232" s="56"/>
    </row>
    <row r="233" spans="1:5" s="7" customFormat="1" ht="15.75">
      <c r="A233" s="47" t="s">
        <v>7</v>
      </c>
      <c r="B233" s="55">
        <v>0</v>
      </c>
      <c r="C233" s="55">
        <v>0</v>
      </c>
      <c r="D233" s="55">
        <v>0</v>
      </c>
      <c r="E233" s="56"/>
    </row>
    <row r="234" spans="1:5" s="7" customFormat="1" ht="45" customHeight="1">
      <c r="A234" s="47" t="s">
        <v>91</v>
      </c>
      <c r="B234" s="48">
        <v>28064.300000000003</v>
      </c>
      <c r="C234" s="48">
        <v>27806.989999999998</v>
      </c>
      <c r="D234" s="48">
        <v>99.08314121499555</v>
      </c>
      <c r="E234" s="342" t="s">
        <v>92</v>
      </c>
    </row>
    <row r="235" spans="1:5" s="7" customFormat="1" ht="15.75">
      <c r="A235" s="54" t="s">
        <v>10</v>
      </c>
      <c r="B235" s="48">
        <v>28064.300000000003</v>
      </c>
      <c r="C235" s="48">
        <v>27806.989999999998</v>
      </c>
      <c r="D235" s="48">
        <v>99.08314121499555</v>
      </c>
      <c r="E235" s="343"/>
    </row>
    <row r="236" spans="1:5" s="7" customFormat="1" ht="24" customHeight="1">
      <c r="A236" s="47" t="s">
        <v>4</v>
      </c>
      <c r="B236" s="55">
        <v>0</v>
      </c>
      <c r="C236" s="55">
        <v>0</v>
      </c>
      <c r="D236" s="55">
        <v>0</v>
      </c>
      <c r="E236" s="343"/>
    </row>
    <row r="237" spans="1:5" s="7" customFormat="1" ht="15.75">
      <c r="A237" s="47" t="s">
        <v>5</v>
      </c>
      <c r="B237" s="55">
        <v>28064.300000000003</v>
      </c>
      <c r="C237" s="55">
        <v>27806.989999999998</v>
      </c>
      <c r="D237" s="55">
        <v>99.08314121499555</v>
      </c>
      <c r="E237" s="343"/>
    </row>
    <row r="238" spans="1:5" s="7" customFormat="1" ht="16.149999999999999" customHeight="1">
      <c r="A238" s="47" t="s">
        <v>9</v>
      </c>
      <c r="B238" s="55">
        <v>0</v>
      </c>
      <c r="C238" s="55">
        <v>0</v>
      </c>
      <c r="D238" s="55">
        <v>0</v>
      </c>
      <c r="E238" s="343"/>
    </row>
    <row r="239" spans="1:5" s="7" customFormat="1" ht="15.75">
      <c r="A239" s="47" t="s">
        <v>7</v>
      </c>
      <c r="B239" s="55">
        <v>0</v>
      </c>
      <c r="C239" s="55">
        <v>0</v>
      </c>
      <c r="D239" s="55">
        <v>0</v>
      </c>
      <c r="E239" s="344"/>
    </row>
    <row r="240" spans="1:5" s="7" customFormat="1" ht="54" customHeight="1">
      <c r="A240" s="56" t="s">
        <v>93</v>
      </c>
      <c r="B240" s="48">
        <v>54772.799999999996</v>
      </c>
      <c r="C240" s="48">
        <v>53595.35</v>
      </c>
      <c r="D240" s="48">
        <v>97.850301609558031</v>
      </c>
      <c r="E240" s="342" t="s">
        <v>94</v>
      </c>
    </row>
    <row r="241" spans="1:5" s="7" customFormat="1" ht="39" customHeight="1">
      <c r="A241" s="54" t="s">
        <v>10</v>
      </c>
      <c r="B241" s="48">
        <v>54772.799999999996</v>
      </c>
      <c r="C241" s="48">
        <v>53595.35</v>
      </c>
      <c r="D241" s="48">
        <v>97.850301609558031</v>
      </c>
      <c r="E241" s="343"/>
    </row>
    <row r="242" spans="1:5" s="7" customFormat="1" ht="42.75" customHeight="1">
      <c r="A242" s="47" t="s">
        <v>4</v>
      </c>
      <c r="B242" s="55">
        <v>0</v>
      </c>
      <c r="C242" s="55">
        <v>0</v>
      </c>
      <c r="D242" s="55">
        <v>0</v>
      </c>
      <c r="E242" s="343"/>
    </row>
    <row r="243" spans="1:5" s="7" customFormat="1" ht="36.75" customHeight="1">
      <c r="A243" s="47" t="s">
        <v>5</v>
      </c>
      <c r="B243" s="55">
        <v>54772.799999999996</v>
      </c>
      <c r="C243" s="55">
        <v>53595.35</v>
      </c>
      <c r="D243" s="55">
        <v>97.850301609558031</v>
      </c>
      <c r="E243" s="343"/>
    </row>
    <row r="244" spans="1:5" s="7" customFormat="1" ht="46.5" customHeight="1">
      <c r="A244" s="47" t="s">
        <v>9</v>
      </c>
      <c r="B244" s="55">
        <v>0</v>
      </c>
      <c r="C244" s="55">
        <v>0</v>
      </c>
      <c r="D244" s="55">
        <v>0</v>
      </c>
      <c r="E244" s="343"/>
    </row>
    <row r="245" spans="1:5" s="7" customFormat="1" ht="72" customHeight="1">
      <c r="A245" s="47" t="s">
        <v>7</v>
      </c>
      <c r="B245" s="55">
        <v>0</v>
      </c>
      <c r="C245" s="55">
        <v>0</v>
      </c>
      <c r="D245" s="55">
        <v>0</v>
      </c>
      <c r="E245" s="344"/>
    </row>
    <row r="246" spans="1:5" s="7" customFormat="1" ht="66" customHeight="1">
      <c r="A246" s="56" t="s">
        <v>95</v>
      </c>
      <c r="B246" s="48">
        <v>128282.8</v>
      </c>
      <c r="C246" s="48">
        <v>125780.37</v>
      </c>
      <c r="D246" s="48">
        <v>98.049286420315113</v>
      </c>
      <c r="E246" s="342" t="s">
        <v>594</v>
      </c>
    </row>
    <row r="247" spans="1:5" s="7" customFormat="1" ht="42.75" customHeight="1">
      <c r="A247" s="54" t="s">
        <v>10</v>
      </c>
      <c r="B247" s="48">
        <v>128282.8</v>
      </c>
      <c r="C247" s="48">
        <v>125780.37</v>
      </c>
      <c r="D247" s="48">
        <v>98.049286420315113</v>
      </c>
      <c r="E247" s="343"/>
    </row>
    <row r="248" spans="1:5" s="7" customFormat="1" ht="41.25" customHeight="1">
      <c r="A248" s="47" t="s">
        <v>4</v>
      </c>
      <c r="B248" s="55">
        <v>0</v>
      </c>
      <c r="C248" s="55">
        <v>0</v>
      </c>
      <c r="D248" s="55">
        <v>0</v>
      </c>
      <c r="E248" s="343"/>
    </row>
    <row r="249" spans="1:5" s="7" customFormat="1" ht="39" customHeight="1">
      <c r="A249" s="47" t="s">
        <v>5</v>
      </c>
      <c r="B249" s="55">
        <v>128282.8</v>
      </c>
      <c r="C249" s="55">
        <v>125780.37</v>
      </c>
      <c r="D249" s="55">
        <v>98.049286420315113</v>
      </c>
      <c r="E249" s="343"/>
    </row>
    <row r="250" spans="1:5" s="7" customFormat="1" ht="42.75" customHeight="1">
      <c r="A250" s="47" t="s">
        <v>9</v>
      </c>
      <c r="B250" s="55">
        <v>0</v>
      </c>
      <c r="C250" s="55">
        <v>0</v>
      </c>
      <c r="D250" s="55">
        <v>0</v>
      </c>
      <c r="E250" s="343"/>
    </row>
    <row r="251" spans="1:5" s="7" customFormat="1" ht="98.25" customHeight="1">
      <c r="A251" s="47" t="s">
        <v>7</v>
      </c>
      <c r="B251" s="55">
        <v>0</v>
      </c>
      <c r="C251" s="55">
        <v>0</v>
      </c>
      <c r="D251" s="55">
        <v>0</v>
      </c>
      <c r="E251" s="344"/>
    </row>
    <row r="252" spans="1:5" s="7" customFormat="1" ht="15.75">
      <c r="A252" s="57" t="s">
        <v>28</v>
      </c>
      <c r="B252" s="223">
        <f>B254+B256+B255+B253</f>
        <v>289317.50000000006</v>
      </c>
      <c r="C252" s="223">
        <f>C254+C256+C255+C253</f>
        <v>281407.35999999999</v>
      </c>
      <c r="D252" s="223">
        <v>97.265931027331547</v>
      </c>
      <c r="E252" s="58"/>
    </row>
    <row r="253" spans="1:5" s="7" customFormat="1" ht="15.75">
      <c r="A253" s="57" t="s">
        <v>4</v>
      </c>
      <c r="B253" s="223">
        <v>0</v>
      </c>
      <c r="C253" s="223">
        <v>0</v>
      </c>
      <c r="D253" s="223">
        <v>0</v>
      </c>
      <c r="E253" s="59"/>
    </row>
    <row r="254" spans="1:5" s="7" customFormat="1" ht="19.899999999999999" customHeight="1">
      <c r="A254" s="57" t="s">
        <v>5</v>
      </c>
      <c r="B254" s="223">
        <v>283317.50000000006</v>
      </c>
      <c r="C254" s="223">
        <v>275407.35999999999</v>
      </c>
      <c r="D254" s="223">
        <v>97.208029860492189</v>
      </c>
      <c r="E254" s="59"/>
    </row>
    <row r="255" spans="1:5" s="7" customFormat="1" ht="15.75">
      <c r="A255" s="57" t="s">
        <v>9</v>
      </c>
      <c r="B255" s="223">
        <v>0</v>
      </c>
      <c r="C255" s="223">
        <v>0</v>
      </c>
      <c r="D255" s="223">
        <v>0</v>
      </c>
      <c r="E255" s="59"/>
    </row>
    <row r="256" spans="1:5" s="7" customFormat="1" ht="19.149999999999999" customHeight="1">
      <c r="A256" s="57" t="s">
        <v>7</v>
      </c>
      <c r="B256" s="223">
        <v>6000</v>
      </c>
      <c r="C256" s="223">
        <v>6000</v>
      </c>
      <c r="D256" s="223">
        <v>100</v>
      </c>
      <c r="E256" s="59"/>
    </row>
    <row r="257" spans="1:5" s="7" customFormat="1" ht="36.6" customHeight="1">
      <c r="A257" s="345" t="s">
        <v>102</v>
      </c>
      <c r="B257" s="346"/>
      <c r="C257" s="346"/>
      <c r="D257" s="346"/>
      <c r="E257" s="347"/>
    </row>
    <row r="258" spans="1:5" s="7" customFormat="1" ht="37.9" customHeight="1">
      <c r="A258" s="62" t="s">
        <v>96</v>
      </c>
      <c r="B258" s="63">
        <v>36511.700000000004</v>
      </c>
      <c r="C258" s="63">
        <v>36004.699999999997</v>
      </c>
      <c r="D258" s="63">
        <f>C258/B258*100</f>
        <v>98.611404015699051</v>
      </c>
      <c r="E258" s="442"/>
    </row>
    <row r="259" spans="1:5" s="7" customFormat="1" ht="31.5">
      <c r="A259" s="394" t="s">
        <v>97</v>
      </c>
      <c r="B259" s="63">
        <v>35941.4</v>
      </c>
      <c r="C259" s="395">
        <v>35458.299999999996</v>
      </c>
      <c r="D259" s="395">
        <v>98.655867606715361</v>
      </c>
      <c r="E259" s="64"/>
    </row>
    <row r="260" spans="1:5" s="7" customFormat="1" ht="30" customHeight="1">
      <c r="A260" s="54" t="s">
        <v>10</v>
      </c>
      <c r="B260" s="262">
        <v>35941.4</v>
      </c>
      <c r="C260" s="67">
        <v>35458.299999999996</v>
      </c>
      <c r="D260" s="67">
        <v>98.655867606715361</v>
      </c>
      <c r="E260" s="64" t="s">
        <v>98</v>
      </c>
    </row>
    <row r="261" spans="1:5" s="7" customFormat="1" ht="18.600000000000001" customHeight="1">
      <c r="A261" s="47" t="s">
        <v>4</v>
      </c>
      <c r="B261" s="323"/>
      <c r="C261" s="67"/>
      <c r="D261" s="65"/>
      <c r="E261" s="443"/>
    </row>
    <row r="262" spans="1:5" s="7" customFormat="1" ht="15.75">
      <c r="A262" s="47" t="s">
        <v>5</v>
      </c>
      <c r="B262" s="263">
        <v>35941.4</v>
      </c>
      <c r="C262" s="231">
        <v>35458.299999999996</v>
      </c>
      <c r="D262" s="231">
        <v>98.655867606715361</v>
      </c>
      <c r="E262" s="444"/>
    </row>
    <row r="263" spans="1:5" s="7" customFormat="1" ht="16.899999999999999" customHeight="1">
      <c r="A263" s="47" t="s">
        <v>9</v>
      </c>
      <c r="B263" s="323"/>
      <c r="C263" s="67"/>
      <c r="D263" s="65"/>
      <c r="E263" s="443"/>
    </row>
    <row r="264" spans="1:5" s="7" customFormat="1" ht="15.6" customHeight="1">
      <c r="A264" s="47" t="s">
        <v>7</v>
      </c>
      <c r="B264" s="323"/>
      <c r="C264" s="67"/>
      <c r="D264" s="65"/>
      <c r="E264" s="443"/>
    </row>
    <row r="265" spans="1:5" s="7" customFormat="1" ht="15.75">
      <c r="A265" s="47" t="s">
        <v>99</v>
      </c>
      <c r="B265" s="323"/>
      <c r="C265" s="67"/>
      <c r="D265" s="65"/>
      <c r="E265" s="443"/>
    </row>
    <row r="266" spans="1:5" s="7" customFormat="1" ht="49.9" customHeight="1">
      <c r="A266" s="56" t="s">
        <v>100</v>
      </c>
      <c r="B266" s="63">
        <v>570.29999999999995</v>
      </c>
      <c r="C266" s="63">
        <v>546.4</v>
      </c>
      <c r="D266" s="63">
        <v>95.809223215851318</v>
      </c>
      <c r="E266" s="394"/>
    </row>
    <row r="267" spans="1:5" s="7" customFormat="1" ht="15.6" customHeight="1">
      <c r="A267" s="54" t="s">
        <v>10</v>
      </c>
      <c r="B267" s="63">
        <v>570.29999999999995</v>
      </c>
      <c r="C267" s="67">
        <v>546.4</v>
      </c>
      <c r="D267" s="67">
        <v>95.809223215851318</v>
      </c>
      <c r="E267" s="445"/>
    </row>
    <row r="268" spans="1:5" s="7" customFormat="1" ht="15.75">
      <c r="A268" s="56" t="s">
        <v>4</v>
      </c>
      <c r="B268" s="324"/>
      <c r="C268" s="66"/>
      <c r="D268" s="66"/>
      <c r="E268" s="446"/>
    </row>
    <row r="269" spans="1:5" s="7" customFormat="1" ht="40.15" customHeight="1">
      <c r="A269" s="25" t="s">
        <v>5</v>
      </c>
      <c r="B269" s="263">
        <v>570.29999999999995</v>
      </c>
      <c r="C269" s="231">
        <v>546.4</v>
      </c>
      <c r="D269" s="231">
        <v>95.809223215851318</v>
      </c>
      <c r="E269" s="64" t="s">
        <v>101</v>
      </c>
    </row>
    <row r="270" spans="1:5" s="7" customFormat="1" ht="16.899999999999999" customHeight="1">
      <c r="A270" s="56" t="s">
        <v>9</v>
      </c>
      <c r="B270" s="325"/>
      <c r="C270" s="67"/>
      <c r="D270" s="67"/>
      <c r="E270" s="443"/>
    </row>
    <row r="271" spans="1:5" s="7" customFormat="1" ht="15.75">
      <c r="A271" s="56" t="s">
        <v>7</v>
      </c>
      <c r="B271" s="63"/>
      <c r="C271" s="67"/>
      <c r="D271" s="67"/>
      <c r="E271" s="443"/>
    </row>
    <row r="272" spans="1:5" s="8" customFormat="1" ht="24" customHeight="1">
      <c r="A272" s="68" t="s">
        <v>28</v>
      </c>
      <c r="B272" s="69">
        <f>B273+B274+B275+B276</f>
        <v>36511.700000000004</v>
      </c>
      <c r="C272" s="69">
        <f>C273+C274+C275+C276</f>
        <v>36004.699999999997</v>
      </c>
      <c r="D272" s="69">
        <v>98.611404015699051</v>
      </c>
      <c r="E272" s="447"/>
    </row>
    <row r="273" spans="1:5" s="8" customFormat="1" ht="19.899999999999999" customHeight="1">
      <c r="A273" s="68" t="s">
        <v>4</v>
      </c>
      <c r="B273" s="69">
        <v>0</v>
      </c>
      <c r="C273" s="71">
        <v>0</v>
      </c>
      <c r="D273" s="71">
        <v>0</v>
      </c>
      <c r="E273" s="448"/>
    </row>
    <row r="274" spans="1:5" s="8" customFormat="1" ht="15.75">
      <c r="A274" s="68" t="s">
        <v>5</v>
      </c>
      <c r="B274" s="69">
        <v>36511.700000000004</v>
      </c>
      <c r="C274" s="69">
        <v>36004.699999999997</v>
      </c>
      <c r="D274" s="69">
        <v>98.611404015699051</v>
      </c>
      <c r="E274" s="447"/>
    </row>
    <row r="275" spans="1:5" s="8" customFormat="1" ht="17.45" customHeight="1">
      <c r="A275" s="68" t="s">
        <v>9</v>
      </c>
      <c r="B275" s="69">
        <v>0</v>
      </c>
      <c r="C275" s="71">
        <v>0</v>
      </c>
      <c r="D275" s="70">
        <v>0</v>
      </c>
      <c r="E275" s="448"/>
    </row>
    <row r="276" spans="1:5" s="8" customFormat="1" ht="20.45" customHeight="1">
      <c r="A276" s="68" t="s">
        <v>7</v>
      </c>
      <c r="B276" s="69">
        <v>0</v>
      </c>
      <c r="C276" s="71">
        <v>0</v>
      </c>
      <c r="D276" s="70">
        <v>0</v>
      </c>
      <c r="E276" s="448"/>
    </row>
    <row r="277" spans="1:5" s="8" customFormat="1" ht="34.9" customHeight="1">
      <c r="A277" s="348" t="s">
        <v>138</v>
      </c>
      <c r="B277" s="349"/>
      <c r="C277" s="349"/>
      <c r="D277" s="349"/>
      <c r="E277" s="350"/>
    </row>
    <row r="278" spans="1:5" s="8" customFormat="1" ht="15.75">
      <c r="A278" s="72" t="s">
        <v>103</v>
      </c>
      <c r="B278" s="314">
        <v>18678.95</v>
      </c>
      <c r="C278" s="314">
        <v>18086.980000000003</v>
      </c>
      <c r="D278" s="73">
        <f>C278/B278*100%</f>
        <v>0.96830817578075867</v>
      </c>
      <c r="E278" s="449"/>
    </row>
    <row r="279" spans="1:5" s="8" customFormat="1" ht="49.9" customHeight="1">
      <c r="A279" s="74" t="s">
        <v>104</v>
      </c>
      <c r="B279" s="315">
        <v>18678.95</v>
      </c>
      <c r="C279" s="315">
        <v>18086.980000000003</v>
      </c>
      <c r="D279" s="73">
        <f t="shared" ref="D279:D325" si="5">C279/B279*100%</f>
        <v>0.96830817578075867</v>
      </c>
      <c r="E279" s="78"/>
    </row>
    <row r="280" spans="1:5" s="8" customFormat="1" ht="15.75">
      <c r="A280" s="76" t="s">
        <v>10</v>
      </c>
      <c r="B280" s="316">
        <v>18678.95</v>
      </c>
      <c r="C280" s="316">
        <v>18086.980000000003</v>
      </c>
      <c r="D280" s="73">
        <f t="shared" si="5"/>
        <v>0.96830817578075867</v>
      </c>
      <c r="E280" s="78"/>
    </row>
    <row r="281" spans="1:5" s="8" customFormat="1" ht="19.899999999999999" customHeight="1">
      <c r="A281" s="77" t="s">
        <v>4</v>
      </c>
      <c r="B281" s="317">
        <v>1510.35</v>
      </c>
      <c r="C281" s="317">
        <v>1510.3300000000002</v>
      </c>
      <c r="D281" s="232">
        <f t="shared" si="5"/>
        <v>0.99998675803621695</v>
      </c>
      <c r="E281" s="78"/>
    </row>
    <row r="282" spans="1:5" s="8" customFormat="1" ht="25.15" customHeight="1">
      <c r="A282" s="77" t="s">
        <v>5</v>
      </c>
      <c r="B282" s="317">
        <v>17168.600000000002</v>
      </c>
      <c r="C282" s="317">
        <v>16576.650000000001</v>
      </c>
      <c r="D282" s="232">
        <f t="shared" si="5"/>
        <v>0.96552135875959599</v>
      </c>
      <c r="E282" s="78"/>
    </row>
    <row r="283" spans="1:5" s="8" customFormat="1" ht="16.899999999999999" customHeight="1">
      <c r="A283" s="77" t="s">
        <v>105</v>
      </c>
      <c r="B283" s="317">
        <v>0</v>
      </c>
      <c r="C283" s="318"/>
      <c r="D283" s="73"/>
      <c r="E283" s="81"/>
    </row>
    <row r="284" spans="1:5" s="8" customFormat="1" ht="59.45" customHeight="1">
      <c r="A284" s="78" t="s">
        <v>106</v>
      </c>
      <c r="B284" s="319"/>
      <c r="C284" s="320"/>
      <c r="D284" s="73"/>
      <c r="E284" s="450" t="s">
        <v>107</v>
      </c>
    </row>
    <row r="285" spans="1:5" s="8" customFormat="1" ht="15" customHeight="1">
      <c r="A285" s="76" t="s">
        <v>10</v>
      </c>
      <c r="B285" s="316">
        <v>6623.02</v>
      </c>
      <c r="C285" s="316">
        <v>6576.4600000000009</v>
      </c>
      <c r="D285" s="73">
        <f t="shared" si="5"/>
        <v>0.99296997442254442</v>
      </c>
      <c r="E285" s="451"/>
    </row>
    <row r="286" spans="1:5" s="8" customFormat="1" ht="15.75">
      <c r="A286" s="77" t="s">
        <v>4</v>
      </c>
      <c r="B286" s="317">
        <v>820.77</v>
      </c>
      <c r="C286" s="318">
        <v>820.77</v>
      </c>
      <c r="D286" s="232">
        <f t="shared" si="5"/>
        <v>1</v>
      </c>
      <c r="E286" s="451"/>
    </row>
    <row r="287" spans="1:5" s="8" customFormat="1" ht="19.899999999999999" customHeight="1">
      <c r="A287" s="77" t="s">
        <v>5</v>
      </c>
      <c r="B287" s="317">
        <v>5802.25</v>
      </c>
      <c r="C287" s="318">
        <v>5755.6900000000005</v>
      </c>
      <c r="D287" s="232">
        <f t="shared" si="5"/>
        <v>0.9919755267353183</v>
      </c>
      <c r="E287" s="452"/>
    </row>
    <row r="288" spans="1:5" s="8" customFormat="1" ht="51.6" customHeight="1">
      <c r="A288" s="78" t="s">
        <v>108</v>
      </c>
      <c r="B288" s="318"/>
      <c r="C288" s="321"/>
      <c r="D288" s="73"/>
      <c r="E288" s="450" t="s">
        <v>109</v>
      </c>
    </row>
    <row r="289" spans="1:5" s="8" customFormat="1" ht="19.5" customHeight="1">
      <c r="A289" s="76" t="s">
        <v>10</v>
      </c>
      <c r="B289" s="316">
        <v>769.67216000000008</v>
      </c>
      <c r="C289" s="316">
        <v>769.27</v>
      </c>
      <c r="D289" s="73">
        <f t="shared" si="5"/>
        <v>0.99947749181937395</v>
      </c>
      <c r="E289" s="451"/>
    </row>
    <row r="290" spans="1:5" s="8" customFormat="1" ht="15.75">
      <c r="A290" s="77" t="s">
        <v>4</v>
      </c>
      <c r="B290" s="317">
        <v>97.08</v>
      </c>
      <c r="C290" s="318">
        <v>97.06</v>
      </c>
      <c r="D290" s="232">
        <f t="shared" si="5"/>
        <v>0.99979398434281008</v>
      </c>
      <c r="E290" s="451"/>
    </row>
    <row r="291" spans="1:5" s="8" customFormat="1" ht="21" customHeight="1">
      <c r="A291" s="77" t="s">
        <v>5</v>
      </c>
      <c r="B291" s="317">
        <v>672.59216000000004</v>
      </c>
      <c r="C291" s="318">
        <v>672.21</v>
      </c>
      <c r="D291" s="232">
        <f t="shared" si="5"/>
        <v>0.99943181020724359</v>
      </c>
      <c r="E291" s="452"/>
    </row>
    <row r="292" spans="1:5" s="8" customFormat="1" ht="46.9" customHeight="1">
      <c r="A292" s="78" t="s">
        <v>110</v>
      </c>
      <c r="B292" s="317"/>
      <c r="C292" s="321"/>
      <c r="D292" s="73"/>
      <c r="E292" s="453" t="s">
        <v>111</v>
      </c>
    </row>
    <row r="293" spans="1:5" s="8" customFormat="1" ht="15.75">
      <c r="A293" s="76" t="s">
        <v>10</v>
      </c>
      <c r="B293" s="316">
        <v>826.9</v>
      </c>
      <c r="C293" s="316">
        <v>812.67</v>
      </c>
      <c r="D293" s="73">
        <f t="shared" si="5"/>
        <v>0.98279114765993469</v>
      </c>
      <c r="E293" s="453"/>
    </row>
    <row r="294" spans="1:5" s="8" customFormat="1" ht="15.75">
      <c r="A294" s="77" t="s">
        <v>4</v>
      </c>
      <c r="B294" s="317">
        <v>592.5</v>
      </c>
      <c r="C294" s="318">
        <v>592.5</v>
      </c>
      <c r="D294" s="232">
        <f t="shared" si="5"/>
        <v>1</v>
      </c>
      <c r="E294" s="453"/>
    </row>
    <row r="295" spans="1:5" s="8" customFormat="1" ht="35.25" customHeight="1">
      <c r="A295" s="77" t="s">
        <v>5</v>
      </c>
      <c r="B295" s="317">
        <v>234.4</v>
      </c>
      <c r="C295" s="318">
        <v>220.17</v>
      </c>
      <c r="D295" s="232">
        <f t="shared" si="5"/>
        <v>0.9392918088737201</v>
      </c>
      <c r="E295" s="453"/>
    </row>
    <row r="296" spans="1:5" s="8" customFormat="1" ht="58.9" customHeight="1">
      <c r="A296" s="78" t="s">
        <v>112</v>
      </c>
      <c r="B296" s="317"/>
      <c r="C296" s="321"/>
      <c r="D296" s="73"/>
      <c r="E296" s="454" t="s">
        <v>113</v>
      </c>
    </row>
    <row r="297" spans="1:5" s="8" customFormat="1" ht="19.899999999999999" customHeight="1">
      <c r="A297" s="76" t="s">
        <v>10</v>
      </c>
      <c r="B297" s="316">
        <v>469.6</v>
      </c>
      <c r="C297" s="316">
        <v>465.32</v>
      </c>
      <c r="D297" s="73">
        <f t="shared" si="5"/>
        <v>0.99088586030664394</v>
      </c>
      <c r="E297" s="455"/>
    </row>
    <row r="298" spans="1:5" s="8" customFormat="1" ht="19.149999999999999" customHeight="1">
      <c r="A298" s="78" t="s">
        <v>5</v>
      </c>
      <c r="B298" s="317">
        <v>469.6</v>
      </c>
      <c r="C298" s="318">
        <v>465.32</v>
      </c>
      <c r="D298" s="232">
        <f t="shared" si="5"/>
        <v>0.99088586030664394</v>
      </c>
      <c r="E298" s="455"/>
    </row>
    <row r="299" spans="1:5" s="8" customFormat="1" ht="20.45" customHeight="1">
      <c r="A299" s="78" t="s">
        <v>114</v>
      </c>
      <c r="B299" s="317"/>
      <c r="C299" s="321"/>
      <c r="D299" s="73"/>
      <c r="E299" s="456" t="s">
        <v>115</v>
      </c>
    </row>
    <row r="300" spans="1:5" s="8" customFormat="1" ht="19.5" customHeight="1">
      <c r="A300" s="76" t="s">
        <v>10</v>
      </c>
      <c r="B300" s="316">
        <v>1393.3</v>
      </c>
      <c r="C300" s="316">
        <v>1393.3</v>
      </c>
      <c r="D300" s="73">
        <f t="shared" si="5"/>
        <v>1</v>
      </c>
      <c r="E300" s="457"/>
    </row>
    <row r="301" spans="1:5" s="8" customFormat="1" ht="19.5" customHeight="1">
      <c r="A301" s="78" t="s">
        <v>5</v>
      </c>
      <c r="B301" s="317">
        <v>1393.3</v>
      </c>
      <c r="C301" s="318">
        <v>1393.3</v>
      </c>
      <c r="D301" s="232">
        <f t="shared" si="5"/>
        <v>1</v>
      </c>
      <c r="E301" s="455"/>
    </row>
    <row r="302" spans="1:5" s="8" customFormat="1" ht="18" customHeight="1">
      <c r="A302" s="78" t="s">
        <v>116</v>
      </c>
      <c r="B302" s="317"/>
      <c r="C302" s="318"/>
      <c r="D302" s="73"/>
      <c r="E302" s="454" t="s">
        <v>117</v>
      </c>
    </row>
    <row r="303" spans="1:5" s="8" customFormat="1" ht="18.600000000000001" customHeight="1">
      <c r="A303" s="75" t="s">
        <v>10</v>
      </c>
      <c r="B303" s="316">
        <v>72.157839999999993</v>
      </c>
      <c r="C303" s="316">
        <v>72.16</v>
      </c>
      <c r="D303" s="73">
        <f t="shared" si="5"/>
        <v>1.0000299343771932</v>
      </c>
      <c r="E303" s="455"/>
    </row>
    <row r="304" spans="1:5" s="8" customFormat="1" ht="15.75">
      <c r="A304" s="78" t="s">
        <v>5</v>
      </c>
      <c r="B304" s="317">
        <v>72.157839999999993</v>
      </c>
      <c r="C304" s="318">
        <v>72.16</v>
      </c>
      <c r="D304" s="232">
        <f t="shared" si="5"/>
        <v>1.0000299343771932</v>
      </c>
      <c r="E304" s="455"/>
    </row>
    <row r="305" spans="1:5" s="8" customFormat="1" ht="36.6" customHeight="1">
      <c r="A305" s="78" t="s">
        <v>118</v>
      </c>
      <c r="B305" s="317"/>
      <c r="C305" s="321"/>
      <c r="D305" s="73"/>
      <c r="E305" s="456" t="s">
        <v>119</v>
      </c>
    </row>
    <row r="306" spans="1:5" s="8" customFormat="1" ht="15.75">
      <c r="A306" s="76" t="s">
        <v>10</v>
      </c>
      <c r="B306" s="316">
        <v>0</v>
      </c>
      <c r="C306" s="316">
        <v>0</v>
      </c>
      <c r="D306" s="73"/>
      <c r="E306" s="457"/>
    </row>
    <row r="307" spans="1:5" s="8" customFormat="1" ht="15.75">
      <c r="A307" s="77" t="s">
        <v>5</v>
      </c>
      <c r="B307" s="317">
        <v>0</v>
      </c>
      <c r="C307" s="318">
        <v>0</v>
      </c>
      <c r="D307" s="73"/>
      <c r="E307" s="455"/>
    </row>
    <row r="308" spans="1:5" s="8" customFormat="1" ht="19.149999999999999" customHeight="1">
      <c r="A308" s="77" t="s">
        <v>4</v>
      </c>
      <c r="B308" s="317"/>
      <c r="C308" s="318"/>
      <c r="D308" s="73"/>
      <c r="E308" s="455"/>
    </row>
    <row r="309" spans="1:5" s="8" customFormat="1" ht="15.75">
      <c r="A309" s="77" t="s">
        <v>5</v>
      </c>
      <c r="B309" s="317"/>
      <c r="C309" s="318"/>
      <c r="D309" s="73"/>
      <c r="E309" s="455"/>
    </row>
    <row r="310" spans="1:5" s="8" customFormat="1" ht="142.5" customHeight="1">
      <c r="A310" s="78" t="s">
        <v>120</v>
      </c>
      <c r="B310" s="317"/>
      <c r="C310" s="321"/>
      <c r="D310" s="73"/>
      <c r="E310" s="450" t="s">
        <v>121</v>
      </c>
    </row>
    <row r="311" spans="1:5" s="8" customFormat="1" ht="44.25" customHeight="1">
      <c r="A311" s="76" t="s">
        <v>10</v>
      </c>
      <c r="B311" s="316">
        <v>8524.2999999999993</v>
      </c>
      <c r="C311" s="316">
        <v>7997.7999999999993</v>
      </c>
      <c r="D311" s="73">
        <f t="shared" si="5"/>
        <v>0.93823539762795771</v>
      </c>
      <c r="E311" s="451"/>
    </row>
    <row r="312" spans="1:5" s="8" customFormat="1" ht="51.75" customHeight="1">
      <c r="A312" s="77" t="s">
        <v>5</v>
      </c>
      <c r="B312" s="317">
        <v>8524.2999999999993</v>
      </c>
      <c r="C312" s="318">
        <v>7997.7999999999993</v>
      </c>
      <c r="D312" s="232">
        <f t="shared" si="5"/>
        <v>0.93823539762795771</v>
      </c>
      <c r="E312" s="452"/>
    </row>
    <row r="313" spans="1:5" s="8" customFormat="1" ht="31.5">
      <c r="A313" s="78" t="s">
        <v>137</v>
      </c>
      <c r="B313" s="317"/>
      <c r="C313" s="321"/>
      <c r="D313" s="73"/>
      <c r="E313" s="454"/>
    </row>
    <row r="314" spans="1:5" s="8" customFormat="1" ht="20.45" customHeight="1">
      <c r="A314" s="76" t="s">
        <v>10</v>
      </c>
      <c r="B314" s="316">
        <v>0</v>
      </c>
      <c r="C314" s="316">
        <v>0</v>
      </c>
      <c r="D314" s="73"/>
      <c r="E314" s="457"/>
    </row>
    <row r="315" spans="1:5" s="8" customFormat="1" ht="15.75">
      <c r="A315" s="77" t="s">
        <v>105</v>
      </c>
      <c r="B315" s="317">
        <v>0</v>
      </c>
      <c r="C315" s="318">
        <v>0</v>
      </c>
      <c r="D315" s="73"/>
      <c r="E315" s="455"/>
    </row>
    <row r="316" spans="1:5" s="8" customFormat="1" ht="47.25">
      <c r="A316" s="78" t="s">
        <v>122</v>
      </c>
      <c r="B316" s="317"/>
      <c r="C316" s="321"/>
      <c r="D316" s="73"/>
      <c r="E316" s="454"/>
    </row>
    <row r="317" spans="1:5" s="8" customFormat="1" ht="19.899999999999999" customHeight="1">
      <c r="A317" s="76" t="s">
        <v>10</v>
      </c>
      <c r="B317" s="316">
        <v>0</v>
      </c>
      <c r="C317" s="316">
        <v>0</v>
      </c>
      <c r="D317" s="73"/>
      <c r="E317" s="458"/>
    </row>
    <row r="318" spans="1:5" s="8" customFormat="1" ht="18.75" customHeight="1">
      <c r="A318" s="77" t="s">
        <v>4</v>
      </c>
      <c r="B318" s="317">
        <v>0</v>
      </c>
      <c r="C318" s="318">
        <v>0</v>
      </c>
      <c r="D318" s="73"/>
      <c r="E318" s="455"/>
    </row>
    <row r="319" spans="1:5" s="8" customFormat="1" ht="31.5">
      <c r="A319" s="79" t="s">
        <v>123</v>
      </c>
      <c r="B319" s="321">
        <v>2684.6000000000004</v>
      </c>
      <c r="C319" s="321">
        <v>2564</v>
      </c>
      <c r="D319" s="73">
        <f>C319/B319*100%</f>
        <v>0.95507710645906263</v>
      </c>
      <c r="E319" s="455"/>
    </row>
    <row r="320" spans="1:5" s="8" customFormat="1" ht="31.5">
      <c r="A320" s="80" t="s">
        <v>124</v>
      </c>
      <c r="B320" s="316">
        <v>2684.6000000000004</v>
      </c>
      <c r="C320" s="316">
        <v>2564</v>
      </c>
      <c r="D320" s="73">
        <f t="shared" si="5"/>
        <v>0.95507710645906263</v>
      </c>
      <c r="E320" s="458"/>
    </row>
    <row r="321" spans="1:5" s="8" customFormat="1" ht="15.75">
      <c r="A321" s="77" t="s">
        <v>10</v>
      </c>
      <c r="B321" s="317">
        <v>2684.6000000000004</v>
      </c>
      <c r="C321" s="317">
        <v>2564</v>
      </c>
      <c r="D321" s="232">
        <f t="shared" si="5"/>
        <v>0.95507710645906263</v>
      </c>
      <c r="E321" s="458"/>
    </row>
    <row r="322" spans="1:5" s="8" customFormat="1" ht="15.75">
      <c r="A322" s="77" t="s">
        <v>4</v>
      </c>
      <c r="B322" s="317">
        <v>2684.6000000000004</v>
      </c>
      <c r="C322" s="318">
        <v>2564</v>
      </c>
      <c r="D322" s="232">
        <f t="shared" si="5"/>
        <v>0.95507710645906263</v>
      </c>
      <c r="E322" s="455"/>
    </row>
    <row r="323" spans="1:5" s="8" customFormat="1" ht="193.5" customHeight="1">
      <c r="A323" s="78" t="s">
        <v>125</v>
      </c>
      <c r="B323" s="317"/>
      <c r="C323" s="321"/>
      <c r="D323" s="73"/>
      <c r="E323" s="454" t="s">
        <v>595</v>
      </c>
    </row>
    <row r="324" spans="1:5" s="8" customFormat="1" ht="15.75">
      <c r="A324" s="76" t="s">
        <v>10</v>
      </c>
      <c r="B324" s="316">
        <v>2684.6000000000004</v>
      </c>
      <c r="C324" s="316">
        <v>2564</v>
      </c>
      <c r="D324" s="73">
        <f t="shared" si="5"/>
        <v>0.95507710645906263</v>
      </c>
      <c r="E324" s="458"/>
    </row>
    <row r="325" spans="1:5" s="8" customFormat="1" ht="15.75">
      <c r="A325" s="78" t="s">
        <v>4</v>
      </c>
      <c r="B325" s="317">
        <v>2684.6000000000004</v>
      </c>
      <c r="C325" s="318">
        <v>2564</v>
      </c>
      <c r="D325" s="232">
        <f t="shared" si="5"/>
        <v>0.95507710645906263</v>
      </c>
      <c r="E325" s="455"/>
    </row>
    <row r="326" spans="1:5" s="8" customFormat="1" ht="35.450000000000003" customHeight="1">
      <c r="A326" s="80" t="s">
        <v>126</v>
      </c>
      <c r="B326" s="316">
        <v>0</v>
      </c>
      <c r="C326" s="316">
        <v>0</v>
      </c>
      <c r="D326" s="73"/>
      <c r="E326" s="458"/>
    </row>
    <row r="327" spans="1:5" s="8" customFormat="1" ht="15.75">
      <c r="A327" s="77" t="s">
        <v>10</v>
      </c>
      <c r="B327" s="317">
        <v>0</v>
      </c>
      <c r="C327" s="317">
        <v>0</v>
      </c>
      <c r="D327" s="73"/>
      <c r="E327" s="458"/>
    </row>
    <row r="328" spans="1:5" s="8" customFormat="1" ht="18.600000000000001" customHeight="1">
      <c r="A328" s="77" t="s">
        <v>5</v>
      </c>
      <c r="B328" s="317">
        <v>0</v>
      </c>
      <c r="C328" s="318">
        <v>0</v>
      </c>
      <c r="D328" s="73"/>
      <c r="E328" s="456"/>
    </row>
    <row r="329" spans="1:5" s="8" customFormat="1" ht="48.6" customHeight="1">
      <c r="A329" s="396" t="s">
        <v>127</v>
      </c>
      <c r="B329" s="317"/>
      <c r="C329" s="321"/>
      <c r="D329" s="73"/>
      <c r="E329" s="454" t="s">
        <v>128</v>
      </c>
    </row>
    <row r="330" spans="1:5" s="8" customFormat="1" ht="21" customHeight="1">
      <c r="A330" s="76" t="s">
        <v>10</v>
      </c>
      <c r="B330" s="316">
        <v>0</v>
      </c>
      <c r="C330" s="316">
        <v>0</v>
      </c>
      <c r="D330" s="73"/>
      <c r="E330" s="458"/>
    </row>
    <row r="331" spans="1:5" s="8" customFormat="1" ht="15.75">
      <c r="A331" s="77" t="s">
        <v>5</v>
      </c>
      <c r="B331" s="317">
        <v>0</v>
      </c>
      <c r="C331" s="318">
        <v>0</v>
      </c>
      <c r="D331" s="73"/>
      <c r="E331" s="455"/>
    </row>
    <row r="332" spans="1:5" s="8" customFormat="1" ht="56.45" customHeight="1">
      <c r="A332" s="397" t="s">
        <v>129</v>
      </c>
      <c r="B332" s="317"/>
      <c r="C332" s="321"/>
      <c r="D332" s="73"/>
      <c r="E332" s="459" t="s">
        <v>130</v>
      </c>
    </row>
    <row r="333" spans="1:5" s="8" customFormat="1" ht="15.75">
      <c r="A333" s="76" t="s">
        <v>10</v>
      </c>
      <c r="B333" s="316">
        <v>0</v>
      </c>
      <c r="C333" s="316">
        <v>0</v>
      </c>
      <c r="D333" s="73"/>
      <c r="E333" s="458"/>
    </row>
    <row r="334" spans="1:5" s="8" customFormat="1" ht="21.6" customHeight="1">
      <c r="A334" s="77" t="s">
        <v>5</v>
      </c>
      <c r="B334" s="317">
        <v>0</v>
      </c>
      <c r="C334" s="318">
        <v>0</v>
      </c>
      <c r="D334" s="73"/>
      <c r="E334" s="455"/>
    </row>
    <row r="335" spans="1:5" s="8" customFormat="1" ht="94.5">
      <c r="A335" s="398" t="s">
        <v>131</v>
      </c>
      <c r="B335" s="318"/>
      <c r="C335" s="321"/>
      <c r="D335" s="73"/>
      <c r="E335" s="454" t="s">
        <v>132</v>
      </c>
    </row>
    <row r="336" spans="1:5" s="8" customFormat="1" ht="19.899999999999999" customHeight="1">
      <c r="A336" s="76" t="s">
        <v>10</v>
      </c>
      <c r="B336" s="316">
        <v>0</v>
      </c>
      <c r="C336" s="316">
        <v>0</v>
      </c>
      <c r="D336" s="73"/>
      <c r="E336" s="458"/>
    </row>
    <row r="337" spans="1:5" s="8" customFormat="1" ht="19.149999999999999" customHeight="1">
      <c r="A337" s="77" t="s">
        <v>5</v>
      </c>
      <c r="B337" s="317">
        <v>0</v>
      </c>
      <c r="C337" s="318">
        <v>0</v>
      </c>
      <c r="D337" s="73"/>
      <c r="E337" s="455"/>
    </row>
    <row r="338" spans="1:5" s="8" customFormat="1" ht="85.5" customHeight="1">
      <c r="A338" s="397" t="s">
        <v>133</v>
      </c>
      <c r="B338" s="317"/>
      <c r="C338" s="321"/>
      <c r="D338" s="73"/>
      <c r="E338" s="459" t="s">
        <v>134</v>
      </c>
    </row>
    <row r="339" spans="1:5" s="8" customFormat="1" ht="15.75">
      <c r="A339" s="76" t="s">
        <v>10</v>
      </c>
      <c r="B339" s="316">
        <v>0</v>
      </c>
      <c r="C339" s="316">
        <v>0</v>
      </c>
      <c r="D339" s="73"/>
      <c r="E339" s="458"/>
    </row>
    <row r="340" spans="1:5" s="8" customFormat="1" ht="15.75">
      <c r="A340" s="77" t="s">
        <v>5</v>
      </c>
      <c r="B340" s="317">
        <v>0</v>
      </c>
      <c r="C340" s="318">
        <v>0</v>
      </c>
      <c r="D340" s="73"/>
      <c r="E340" s="455"/>
    </row>
    <row r="341" spans="1:5" s="8" customFormat="1" ht="47.25">
      <c r="A341" s="396" t="s">
        <v>135</v>
      </c>
      <c r="B341" s="317"/>
      <c r="C341" s="321"/>
      <c r="D341" s="73"/>
      <c r="E341" s="459" t="s">
        <v>136</v>
      </c>
    </row>
    <row r="342" spans="1:5" s="8" customFormat="1" ht="15.75">
      <c r="A342" s="76" t="s">
        <v>10</v>
      </c>
      <c r="B342" s="316">
        <v>0</v>
      </c>
      <c r="C342" s="316">
        <v>0</v>
      </c>
      <c r="D342" s="73"/>
      <c r="E342" s="458"/>
    </row>
    <row r="343" spans="1:5" s="8" customFormat="1" ht="15.75">
      <c r="A343" s="77" t="s">
        <v>5</v>
      </c>
      <c r="B343" s="317">
        <v>0</v>
      </c>
      <c r="C343" s="318">
        <v>0</v>
      </c>
      <c r="D343" s="73"/>
      <c r="E343" s="455"/>
    </row>
    <row r="344" spans="1:5" s="8" customFormat="1" ht="15.75">
      <c r="A344" s="82" t="s">
        <v>28</v>
      </c>
      <c r="B344" s="322">
        <f>B345+B346+B347</f>
        <v>21363.550000000003</v>
      </c>
      <c r="C344" s="322">
        <f>C345+C346+C347</f>
        <v>20650.980000000003</v>
      </c>
      <c r="D344" s="224">
        <f>C344/B344*100</f>
        <v>96.664552473722765</v>
      </c>
      <c r="E344" s="460"/>
    </row>
    <row r="345" spans="1:5" s="8" customFormat="1" ht="15.75">
      <c r="A345" s="82" t="s">
        <v>4</v>
      </c>
      <c r="B345" s="322">
        <v>4194.9500000000007</v>
      </c>
      <c r="C345" s="322">
        <v>4074.33</v>
      </c>
      <c r="D345" s="224">
        <f t="shared" ref="D345:D346" si="6">C345/B345*100</f>
        <v>97.124637957544167</v>
      </c>
      <c r="E345" s="460"/>
    </row>
    <row r="346" spans="1:5" s="8" customFormat="1" ht="19.149999999999999" customHeight="1">
      <c r="A346" s="82" t="s">
        <v>5</v>
      </c>
      <c r="B346" s="322">
        <v>17168.600000000002</v>
      </c>
      <c r="C346" s="322">
        <v>16576.650000000001</v>
      </c>
      <c r="D346" s="224">
        <f t="shared" si="6"/>
        <v>96.552135875959593</v>
      </c>
      <c r="E346" s="460"/>
    </row>
    <row r="347" spans="1:5" s="8" customFormat="1" ht="21" customHeight="1">
      <c r="A347" s="82" t="s">
        <v>105</v>
      </c>
      <c r="B347" s="322">
        <v>0</v>
      </c>
      <c r="C347" s="322">
        <v>0</v>
      </c>
      <c r="D347" s="224">
        <v>0</v>
      </c>
      <c r="E347" s="460">
        <f>E283</f>
        <v>0</v>
      </c>
    </row>
    <row r="348" spans="1:5" s="8" customFormat="1" ht="46.9" customHeight="1">
      <c r="A348" s="371" t="s">
        <v>160</v>
      </c>
      <c r="B348" s="372"/>
      <c r="C348" s="372"/>
      <c r="D348" s="372"/>
      <c r="E348" s="373"/>
    </row>
    <row r="349" spans="1:5" s="8" customFormat="1" ht="33.6" customHeight="1">
      <c r="A349" s="83" t="s">
        <v>139</v>
      </c>
      <c r="B349" s="310">
        <v>78164.706999999995</v>
      </c>
      <c r="C349" s="310">
        <v>77373.17</v>
      </c>
      <c r="D349" s="84">
        <f>C349/B349*100</f>
        <v>98.987347320319387</v>
      </c>
      <c r="E349" s="461"/>
    </row>
    <row r="350" spans="1:5" s="8" customFormat="1" ht="82.9" customHeight="1">
      <c r="A350" s="89" t="s">
        <v>140</v>
      </c>
      <c r="B350" s="310">
        <v>24744.91</v>
      </c>
      <c r="C350" s="310">
        <v>24706.410000000003</v>
      </c>
      <c r="D350" s="84">
        <f>C350/B350*100</f>
        <v>99.844412446842625</v>
      </c>
      <c r="E350" s="461" t="s">
        <v>141</v>
      </c>
    </row>
    <row r="351" spans="1:5" s="8" customFormat="1" ht="20.45" customHeight="1">
      <c r="A351" s="85" t="s">
        <v>10</v>
      </c>
      <c r="B351" s="310">
        <v>24744.91</v>
      </c>
      <c r="C351" s="310">
        <v>24706.410000000003</v>
      </c>
      <c r="D351" s="84">
        <f t="shared" ref="D351:D401" si="7">C351/B351*100</f>
        <v>99.844412446842625</v>
      </c>
      <c r="E351" s="461"/>
    </row>
    <row r="352" spans="1:5" s="8" customFormat="1" ht="15.75">
      <c r="A352" s="86" t="s">
        <v>4</v>
      </c>
      <c r="B352" s="311">
        <v>24744.91</v>
      </c>
      <c r="C352" s="311">
        <v>24706.410000000003</v>
      </c>
      <c r="D352" s="87">
        <f t="shared" si="7"/>
        <v>99.844412446842625</v>
      </c>
      <c r="E352" s="461"/>
    </row>
    <row r="353" spans="1:5" s="8" customFormat="1" ht="162" customHeight="1">
      <c r="A353" s="89" t="s">
        <v>142</v>
      </c>
      <c r="B353" s="310">
        <v>15685.999999999998</v>
      </c>
      <c r="C353" s="310">
        <v>15285.480000000001</v>
      </c>
      <c r="D353" s="84">
        <f t="shared" si="7"/>
        <v>97.44664031620556</v>
      </c>
      <c r="E353" s="461" t="s">
        <v>143</v>
      </c>
    </row>
    <row r="354" spans="1:5" s="8" customFormat="1" ht="15.75">
      <c r="A354" s="85" t="s">
        <v>10</v>
      </c>
      <c r="B354" s="310">
        <v>15685.999999999998</v>
      </c>
      <c r="C354" s="310">
        <v>15285.480000000001</v>
      </c>
      <c r="D354" s="84">
        <f t="shared" si="7"/>
        <v>97.44664031620556</v>
      </c>
      <c r="E354" s="461"/>
    </row>
    <row r="355" spans="1:5" s="8" customFormat="1" ht="19.899999999999999" customHeight="1">
      <c r="A355" s="86" t="s">
        <v>4</v>
      </c>
      <c r="B355" s="311">
        <v>15685.999999999998</v>
      </c>
      <c r="C355" s="311">
        <v>15285.480000000001</v>
      </c>
      <c r="D355" s="87">
        <f t="shared" si="7"/>
        <v>97.44664031620556</v>
      </c>
      <c r="E355" s="461"/>
    </row>
    <row r="356" spans="1:5" s="8" customFormat="1" ht="21.6" customHeight="1">
      <c r="A356" s="89" t="s">
        <v>144</v>
      </c>
      <c r="B356" s="310">
        <v>30506.796999999999</v>
      </c>
      <c r="C356" s="310">
        <v>30446.58</v>
      </c>
      <c r="D356" s="84">
        <f t="shared" si="7"/>
        <v>99.80261120169385</v>
      </c>
      <c r="E356" s="462"/>
    </row>
    <row r="357" spans="1:5" s="8" customFormat="1" ht="20.45" customHeight="1">
      <c r="A357" s="85" t="s">
        <v>10</v>
      </c>
      <c r="B357" s="310">
        <v>30687.296999999999</v>
      </c>
      <c r="C357" s="310">
        <v>30446.58</v>
      </c>
      <c r="D357" s="84">
        <f t="shared" si="7"/>
        <v>99.215580961724996</v>
      </c>
      <c r="E357" s="463"/>
    </row>
    <row r="358" spans="1:5" s="8" customFormat="1" ht="15.75">
      <c r="A358" s="86" t="s">
        <v>4</v>
      </c>
      <c r="B358" s="311">
        <v>14906</v>
      </c>
      <c r="C358" s="311">
        <v>14902.44</v>
      </c>
      <c r="D358" s="87">
        <f t="shared" si="7"/>
        <v>99.976116999865823</v>
      </c>
      <c r="E358" s="464"/>
    </row>
    <row r="359" spans="1:5" s="8" customFormat="1" ht="15.75">
      <c r="A359" s="88" t="s">
        <v>5</v>
      </c>
      <c r="B359" s="311">
        <v>13271.197</v>
      </c>
      <c r="C359" s="311">
        <v>13214.539999999999</v>
      </c>
      <c r="D359" s="87">
        <f t="shared" si="7"/>
        <v>99.573082970586597</v>
      </c>
      <c r="E359" s="465"/>
    </row>
    <row r="360" spans="1:5" s="8" customFormat="1" ht="21" customHeight="1">
      <c r="A360" s="88" t="s">
        <v>145</v>
      </c>
      <c r="B360" s="311">
        <v>2510.1</v>
      </c>
      <c r="C360" s="311">
        <v>2329.6000000000004</v>
      </c>
      <c r="D360" s="87">
        <f t="shared" si="7"/>
        <v>92.809051432213877</v>
      </c>
      <c r="E360" s="466"/>
    </row>
    <row r="361" spans="1:5" s="8" customFormat="1" ht="373.5" customHeight="1">
      <c r="A361" s="89" t="s">
        <v>146</v>
      </c>
      <c r="B361" s="310">
        <v>27217.5</v>
      </c>
      <c r="C361" s="310">
        <v>27157.690000000002</v>
      </c>
      <c r="D361" s="84">
        <f>C361/B361*100</f>
        <v>99.78025167631121</v>
      </c>
      <c r="E361" s="467" t="s">
        <v>155</v>
      </c>
    </row>
    <row r="362" spans="1:5" s="8" customFormat="1" ht="47.25" customHeight="1">
      <c r="A362" s="85" t="s">
        <v>10</v>
      </c>
      <c r="B362" s="310">
        <v>27217.5</v>
      </c>
      <c r="C362" s="310">
        <v>27157.690000000002</v>
      </c>
      <c r="D362" s="84">
        <f t="shared" si="7"/>
        <v>99.78025167631121</v>
      </c>
      <c r="E362" s="468"/>
    </row>
    <row r="363" spans="1:5" s="8" customFormat="1" ht="53.25" customHeight="1">
      <c r="A363" s="86" t="s">
        <v>4</v>
      </c>
      <c r="B363" s="311">
        <v>13366.4</v>
      </c>
      <c r="C363" s="311">
        <v>13362.85</v>
      </c>
      <c r="D363" s="87">
        <f t="shared" si="7"/>
        <v>99.973440866650705</v>
      </c>
      <c r="E363" s="468"/>
    </row>
    <row r="364" spans="1:5" s="8" customFormat="1" ht="55.5" customHeight="1">
      <c r="A364" s="88" t="s">
        <v>5</v>
      </c>
      <c r="B364" s="311">
        <v>11521.5</v>
      </c>
      <c r="C364" s="311">
        <v>11465.24</v>
      </c>
      <c r="D364" s="87">
        <f t="shared" si="7"/>
        <v>99.511695525756195</v>
      </c>
      <c r="E364" s="468"/>
    </row>
    <row r="365" spans="1:5" s="8" customFormat="1" ht="38.25" customHeight="1">
      <c r="A365" s="88" t="s">
        <v>145</v>
      </c>
      <c r="B365" s="311">
        <v>2329.6</v>
      </c>
      <c r="C365" s="311">
        <v>2329.6000000000004</v>
      </c>
      <c r="D365" s="87">
        <f t="shared" si="7"/>
        <v>100.00000000000003</v>
      </c>
      <c r="E365" s="469"/>
    </row>
    <row r="366" spans="1:5" s="8" customFormat="1" ht="51" customHeight="1">
      <c r="A366" s="89" t="s">
        <v>147</v>
      </c>
      <c r="B366" s="310">
        <v>1539.6</v>
      </c>
      <c r="C366" s="310">
        <v>1539.5900000000001</v>
      </c>
      <c r="D366" s="84">
        <f t="shared" si="7"/>
        <v>99.999350480644338</v>
      </c>
      <c r="E366" s="470" t="s">
        <v>148</v>
      </c>
    </row>
    <row r="367" spans="1:5" s="8" customFormat="1" ht="19.149999999999999" customHeight="1">
      <c r="A367" s="85" t="s">
        <v>10</v>
      </c>
      <c r="B367" s="310">
        <v>1539.6</v>
      </c>
      <c r="C367" s="310">
        <v>1539.5900000000001</v>
      </c>
      <c r="D367" s="84">
        <f t="shared" si="7"/>
        <v>99.999350480644338</v>
      </c>
      <c r="E367" s="471"/>
    </row>
    <row r="368" spans="1:5" s="7" customFormat="1" ht="19.149999999999999" customHeight="1">
      <c r="A368" s="86" t="s">
        <v>4</v>
      </c>
      <c r="B368" s="312">
        <v>1539.6</v>
      </c>
      <c r="C368" s="311">
        <v>1539.5900000000001</v>
      </c>
      <c r="D368" s="87">
        <f t="shared" si="7"/>
        <v>99.999350480644338</v>
      </c>
      <c r="E368" s="472"/>
    </row>
    <row r="369" spans="1:5" s="8" customFormat="1" ht="245.25" customHeight="1">
      <c r="A369" s="89" t="s">
        <v>149</v>
      </c>
      <c r="B369" s="310">
        <v>1749.6969999999999</v>
      </c>
      <c r="C369" s="310">
        <v>1749.3</v>
      </c>
      <c r="D369" s="84">
        <f t="shared" si="7"/>
        <v>99.977310357164711</v>
      </c>
      <c r="E369" s="473" t="s">
        <v>156</v>
      </c>
    </row>
    <row r="370" spans="1:5" s="8" customFormat="1" ht="14.45" customHeight="1">
      <c r="A370" s="85" t="s">
        <v>10</v>
      </c>
      <c r="B370" s="310">
        <v>1749.6969999999999</v>
      </c>
      <c r="C370" s="313">
        <v>1749.3</v>
      </c>
      <c r="D370" s="84">
        <f t="shared" si="7"/>
        <v>99.977310357164711</v>
      </c>
      <c r="E370" s="474"/>
    </row>
    <row r="371" spans="1:5" s="8" customFormat="1" ht="15.75">
      <c r="A371" s="86" t="s">
        <v>4</v>
      </c>
      <c r="B371" s="311">
        <v>0</v>
      </c>
      <c r="C371" s="311">
        <v>0</v>
      </c>
      <c r="D371" s="87">
        <v>0</v>
      </c>
      <c r="E371" s="471"/>
    </row>
    <row r="372" spans="1:5" s="8" customFormat="1" ht="15.75">
      <c r="A372" s="88" t="s">
        <v>5</v>
      </c>
      <c r="B372" s="311">
        <v>1749.6969999999999</v>
      </c>
      <c r="C372" s="311">
        <v>1749.3</v>
      </c>
      <c r="D372" s="87">
        <f t="shared" si="7"/>
        <v>99.977310357164711</v>
      </c>
      <c r="E372" s="471"/>
    </row>
    <row r="373" spans="1:5" s="8" customFormat="1" ht="15.75">
      <c r="A373" s="88" t="s">
        <v>9</v>
      </c>
      <c r="B373" s="311"/>
      <c r="C373" s="311"/>
      <c r="D373" s="84"/>
      <c r="E373" s="471"/>
    </row>
    <row r="374" spans="1:5" s="8" customFormat="1" ht="15.75">
      <c r="A374" s="88" t="s">
        <v>145</v>
      </c>
      <c r="B374" s="311"/>
      <c r="C374" s="311"/>
      <c r="D374" s="84"/>
      <c r="E374" s="475"/>
    </row>
    <row r="375" spans="1:5" s="8" customFormat="1" ht="210" customHeight="1">
      <c r="A375" s="89" t="s">
        <v>150</v>
      </c>
      <c r="B375" s="310">
        <v>7226.9999999999991</v>
      </c>
      <c r="C375" s="310">
        <v>6934.7</v>
      </c>
      <c r="D375" s="84">
        <f t="shared" si="7"/>
        <v>95.955444859554461</v>
      </c>
      <c r="E375" s="461" t="s">
        <v>151</v>
      </c>
    </row>
    <row r="376" spans="1:5" s="8" customFormat="1" ht="15.75">
      <c r="A376" s="85" t="s">
        <v>10</v>
      </c>
      <c r="B376" s="310">
        <v>7226.9999999999991</v>
      </c>
      <c r="C376" s="310">
        <v>6934.7</v>
      </c>
      <c r="D376" s="84">
        <f t="shared" si="7"/>
        <v>95.955444859554461</v>
      </c>
      <c r="E376" s="461"/>
    </row>
    <row r="377" spans="1:5" s="8" customFormat="1" ht="15.75">
      <c r="A377" s="86" t="s">
        <v>4</v>
      </c>
      <c r="B377" s="311">
        <v>7226.9999999999991</v>
      </c>
      <c r="C377" s="311">
        <v>6934.7</v>
      </c>
      <c r="D377" s="87">
        <f t="shared" si="7"/>
        <v>95.955444859554461</v>
      </c>
      <c r="E377" s="466"/>
    </row>
    <row r="378" spans="1:5" s="8" customFormat="1" ht="22.15" customHeight="1">
      <c r="A378" s="88" t="s">
        <v>5</v>
      </c>
      <c r="B378" s="310"/>
      <c r="C378" s="310"/>
      <c r="D378" s="84"/>
      <c r="E378" s="466"/>
    </row>
    <row r="379" spans="1:5" s="8" customFormat="1" ht="15.75">
      <c r="A379" s="88" t="s">
        <v>145</v>
      </c>
      <c r="B379" s="310"/>
      <c r="C379" s="310"/>
      <c r="D379" s="84"/>
      <c r="E379" s="461"/>
    </row>
    <row r="380" spans="1:5" s="8" customFormat="1" ht="15.75">
      <c r="A380" s="83" t="s">
        <v>152</v>
      </c>
      <c r="B380" s="310">
        <v>0</v>
      </c>
      <c r="C380" s="310">
        <v>0</v>
      </c>
      <c r="D380" s="84">
        <v>0</v>
      </c>
      <c r="E380" s="461"/>
    </row>
    <row r="381" spans="1:5" s="8" customFormat="1" ht="38.450000000000003" customHeight="1">
      <c r="A381" s="89" t="s">
        <v>157</v>
      </c>
      <c r="B381" s="310">
        <v>0</v>
      </c>
      <c r="C381" s="310">
        <v>0</v>
      </c>
      <c r="D381" s="84">
        <v>0</v>
      </c>
      <c r="E381" s="466"/>
    </row>
    <row r="382" spans="1:5" s="8" customFormat="1" ht="15.75">
      <c r="A382" s="85" t="s">
        <v>10</v>
      </c>
      <c r="B382" s="310">
        <v>0</v>
      </c>
      <c r="C382" s="310">
        <v>0</v>
      </c>
      <c r="D382" s="84">
        <v>0</v>
      </c>
      <c r="E382" s="466"/>
    </row>
    <row r="383" spans="1:5" s="7" customFormat="1" ht="15.75">
      <c r="A383" s="86" t="s">
        <v>4</v>
      </c>
      <c r="B383" s="311">
        <v>0</v>
      </c>
      <c r="C383" s="311">
        <v>0</v>
      </c>
      <c r="D383" s="87">
        <v>0</v>
      </c>
      <c r="E383" s="466"/>
    </row>
    <row r="384" spans="1:5" s="8" customFormat="1" ht="18" customHeight="1">
      <c r="A384" s="88" t="s">
        <v>5</v>
      </c>
      <c r="B384" s="311">
        <v>0</v>
      </c>
      <c r="C384" s="311">
        <v>0</v>
      </c>
      <c r="D384" s="87">
        <v>0</v>
      </c>
      <c r="E384" s="461"/>
    </row>
    <row r="385" spans="1:5" s="8" customFormat="1" ht="36.6" customHeight="1">
      <c r="A385" s="89" t="s">
        <v>153</v>
      </c>
      <c r="B385" s="310">
        <v>0</v>
      </c>
      <c r="C385" s="310">
        <v>0</v>
      </c>
      <c r="D385" s="84">
        <v>0</v>
      </c>
      <c r="E385" s="461"/>
    </row>
    <row r="386" spans="1:5" s="8" customFormat="1" ht="19.149999999999999" customHeight="1">
      <c r="A386" s="85" t="s">
        <v>10</v>
      </c>
      <c r="B386" s="310">
        <v>0</v>
      </c>
      <c r="C386" s="310">
        <v>0</v>
      </c>
      <c r="D386" s="84">
        <v>0</v>
      </c>
      <c r="E386" s="461"/>
    </row>
    <row r="387" spans="1:5" s="8" customFormat="1" ht="15.75">
      <c r="A387" s="86" t="s">
        <v>4</v>
      </c>
      <c r="B387" s="311">
        <v>0</v>
      </c>
      <c r="C387" s="311">
        <v>0</v>
      </c>
      <c r="D387" s="87">
        <v>0</v>
      </c>
      <c r="E387" s="461"/>
    </row>
    <row r="388" spans="1:5" s="7" customFormat="1" ht="15.75">
      <c r="A388" s="88" t="s">
        <v>5</v>
      </c>
      <c r="B388" s="311"/>
      <c r="C388" s="311">
        <v>0</v>
      </c>
      <c r="D388" s="87">
        <v>0</v>
      </c>
      <c r="E388" s="466"/>
    </row>
    <row r="389" spans="1:5" s="8" customFormat="1" ht="15.75">
      <c r="A389" s="88" t="s">
        <v>9</v>
      </c>
      <c r="B389" s="310"/>
      <c r="C389" s="310"/>
      <c r="D389" s="84"/>
      <c r="E389" s="461"/>
    </row>
    <row r="390" spans="1:5" s="8" customFormat="1" ht="18" customHeight="1">
      <c r="A390" s="88" t="s">
        <v>145</v>
      </c>
      <c r="B390" s="310"/>
      <c r="C390" s="310"/>
      <c r="D390" s="84"/>
      <c r="E390" s="461"/>
    </row>
    <row r="391" spans="1:5" s="8" customFormat="1" ht="63">
      <c r="A391" s="89" t="s">
        <v>154</v>
      </c>
      <c r="B391" s="310">
        <v>0</v>
      </c>
      <c r="C391" s="310">
        <v>0</v>
      </c>
      <c r="D391" s="84">
        <v>0</v>
      </c>
      <c r="E391" s="461"/>
    </row>
    <row r="392" spans="1:5" s="8" customFormat="1" ht="18" customHeight="1">
      <c r="A392" s="85" t="s">
        <v>10</v>
      </c>
      <c r="B392" s="310">
        <v>0</v>
      </c>
      <c r="C392" s="310">
        <v>0</v>
      </c>
      <c r="D392" s="84">
        <v>0</v>
      </c>
      <c r="E392" s="461"/>
    </row>
    <row r="393" spans="1:5" s="8" customFormat="1" ht="15.75">
      <c r="A393" s="86" t="s">
        <v>4</v>
      </c>
      <c r="B393" s="311">
        <v>0</v>
      </c>
      <c r="C393" s="311">
        <v>0</v>
      </c>
      <c r="D393" s="87">
        <v>0</v>
      </c>
      <c r="E393" s="461"/>
    </row>
    <row r="394" spans="1:5" s="7" customFormat="1" ht="15.75">
      <c r="A394" s="88" t="s">
        <v>5</v>
      </c>
      <c r="B394" s="311">
        <v>0</v>
      </c>
      <c r="C394" s="311">
        <v>0</v>
      </c>
      <c r="D394" s="87">
        <v>0</v>
      </c>
      <c r="E394" s="461"/>
    </row>
    <row r="395" spans="1:5" s="8" customFormat="1" ht="15.75">
      <c r="A395" s="88" t="s">
        <v>9</v>
      </c>
      <c r="B395" s="311">
        <v>0</v>
      </c>
      <c r="C395" s="311">
        <v>0</v>
      </c>
      <c r="D395" s="87">
        <v>0</v>
      </c>
      <c r="E395" s="466"/>
    </row>
    <row r="396" spans="1:5" s="8" customFormat="1" ht="19.899999999999999" customHeight="1">
      <c r="A396" s="88" t="s">
        <v>145</v>
      </c>
      <c r="B396" s="310"/>
      <c r="C396" s="310"/>
      <c r="D396" s="84"/>
      <c r="E396" s="462"/>
    </row>
    <row r="397" spans="1:5" s="8" customFormat="1" ht="15.75">
      <c r="A397" s="90" t="s">
        <v>28</v>
      </c>
      <c r="B397" s="250">
        <f>B398+B400++B399+B401</f>
        <v>78164.707000000009</v>
      </c>
      <c r="C397" s="250">
        <f>C398+C400++C399+C401</f>
        <v>77373.170000000013</v>
      </c>
      <c r="D397" s="91">
        <f t="shared" si="7"/>
        <v>98.987347320319401</v>
      </c>
      <c r="E397" s="476"/>
    </row>
    <row r="398" spans="1:5" s="8" customFormat="1" ht="15.75">
      <c r="A398" s="92" t="s">
        <v>4</v>
      </c>
      <c r="B398" s="250">
        <v>62563.91</v>
      </c>
      <c r="C398" s="250">
        <v>61829.030000000006</v>
      </c>
      <c r="D398" s="91">
        <f t="shared" si="7"/>
        <v>98.825393106025501</v>
      </c>
      <c r="E398" s="477"/>
    </row>
    <row r="399" spans="1:5" s="7" customFormat="1" ht="15.75">
      <c r="A399" s="93" t="s">
        <v>5</v>
      </c>
      <c r="B399" s="250">
        <v>13271.197</v>
      </c>
      <c r="C399" s="250">
        <v>13214.539999999999</v>
      </c>
      <c r="D399" s="91">
        <f t="shared" si="7"/>
        <v>99.573082970586597</v>
      </c>
      <c r="E399" s="477"/>
    </row>
    <row r="400" spans="1:5" s="8" customFormat="1" ht="15.75">
      <c r="A400" s="93" t="s">
        <v>9</v>
      </c>
      <c r="B400" s="250">
        <v>0</v>
      </c>
      <c r="C400" s="250">
        <v>0</v>
      </c>
      <c r="D400" s="91">
        <v>0</v>
      </c>
      <c r="E400" s="477"/>
    </row>
    <row r="401" spans="1:5" s="8" customFormat="1" ht="21" customHeight="1">
      <c r="A401" s="93" t="s">
        <v>145</v>
      </c>
      <c r="B401" s="250">
        <v>2329.6</v>
      </c>
      <c r="C401" s="250">
        <v>2329.6000000000004</v>
      </c>
      <c r="D401" s="91">
        <f t="shared" si="7"/>
        <v>100.00000000000003</v>
      </c>
      <c r="E401" s="477"/>
    </row>
    <row r="402" spans="1:5" s="8" customFormat="1" ht="31.9" customHeight="1">
      <c r="A402" s="368" t="s">
        <v>177</v>
      </c>
      <c r="B402" s="369"/>
      <c r="C402" s="369"/>
      <c r="D402" s="369"/>
      <c r="E402" s="370"/>
    </row>
    <row r="403" spans="1:5" s="7" customFormat="1" ht="46.9" customHeight="1">
      <c r="A403" s="94" t="s">
        <v>161</v>
      </c>
      <c r="B403" s="95">
        <v>4183.7</v>
      </c>
      <c r="C403" s="95">
        <v>4025.8100000000004</v>
      </c>
      <c r="D403" s="96">
        <v>96.226067834691804</v>
      </c>
      <c r="E403" s="478"/>
    </row>
    <row r="404" spans="1:5" s="8" customFormat="1" ht="24.6" customHeight="1">
      <c r="A404" s="54" t="s">
        <v>10</v>
      </c>
      <c r="B404" s="102">
        <v>4183.7</v>
      </c>
      <c r="C404" s="95">
        <v>4025.8100000000004</v>
      </c>
      <c r="D404" s="95">
        <v>96.226067834691804</v>
      </c>
      <c r="E404" s="479"/>
    </row>
    <row r="405" spans="1:5" s="8" customFormat="1" ht="15.75">
      <c r="A405" s="47" t="s">
        <v>4</v>
      </c>
      <c r="B405" s="97">
        <v>3023.8</v>
      </c>
      <c r="C405" s="97">
        <v>2867.59</v>
      </c>
      <c r="D405" s="98">
        <v>94.833983729082604</v>
      </c>
      <c r="E405" s="479"/>
    </row>
    <row r="406" spans="1:5" s="8" customFormat="1" ht="15" customHeight="1">
      <c r="A406" s="47" t="s">
        <v>5</v>
      </c>
      <c r="B406" s="97">
        <v>1079.8999999999999</v>
      </c>
      <c r="C406" s="98">
        <v>1078.22</v>
      </c>
      <c r="D406" s="98">
        <v>99.844430039818519</v>
      </c>
      <c r="E406" s="479"/>
    </row>
    <row r="407" spans="1:5" s="8" customFormat="1" ht="18.600000000000001" customHeight="1">
      <c r="A407" s="47" t="s">
        <v>9</v>
      </c>
      <c r="B407" s="97">
        <v>0</v>
      </c>
      <c r="C407" s="98">
        <v>0</v>
      </c>
      <c r="D407" s="98">
        <v>0</v>
      </c>
      <c r="E407" s="479"/>
    </row>
    <row r="408" spans="1:5" s="8" customFormat="1" ht="15.75">
      <c r="A408" s="47" t="s">
        <v>7</v>
      </c>
      <c r="B408" s="97">
        <v>80</v>
      </c>
      <c r="C408" s="98">
        <v>80</v>
      </c>
      <c r="D408" s="98">
        <v>100</v>
      </c>
      <c r="E408" s="479"/>
    </row>
    <row r="409" spans="1:5" s="8" customFormat="1" ht="34.9" customHeight="1">
      <c r="A409" s="99" t="s">
        <v>162</v>
      </c>
      <c r="B409" s="102">
        <v>1885.5</v>
      </c>
      <c r="C409" s="102">
        <v>1885.49</v>
      </c>
      <c r="D409" s="102">
        <v>99.99946963670115</v>
      </c>
      <c r="E409" s="480" t="s">
        <v>163</v>
      </c>
    </row>
    <row r="410" spans="1:5" s="8" customFormat="1" ht="87" customHeight="1">
      <c r="A410" s="54" t="s">
        <v>10</v>
      </c>
      <c r="B410" s="102">
        <v>1885.5</v>
      </c>
      <c r="C410" s="95">
        <v>1885.49</v>
      </c>
      <c r="D410" s="95">
        <v>99.99946963670115</v>
      </c>
      <c r="E410" s="481"/>
    </row>
    <row r="411" spans="1:5" s="8" customFormat="1" ht="15.75">
      <c r="A411" s="47" t="s">
        <v>4</v>
      </c>
      <c r="B411" s="97">
        <v>942.7</v>
      </c>
      <c r="C411" s="98">
        <v>942.71</v>
      </c>
      <c r="D411" s="98">
        <v>100.00106078285775</v>
      </c>
      <c r="E411" s="481"/>
    </row>
    <row r="412" spans="1:5" s="8" customFormat="1" ht="15.75">
      <c r="A412" s="47" t="s">
        <v>5</v>
      </c>
      <c r="B412" s="97">
        <v>942.8</v>
      </c>
      <c r="C412" s="98">
        <v>942.78</v>
      </c>
      <c r="D412" s="98">
        <v>99.99787865931269</v>
      </c>
      <c r="E412" s="481"/>
    </row>
    <row r="413" spans="1:5" s="8" customFormat="1" ht="15.75">
      <c r="A413" s="47" t="s">
        <v>9</v>
      </c>
      <c r="B413" s="97">
        <v>0</v>
      </c>
      <c r="C413" s="98">
        <v>0</v>
      </c>
      <c r="D413" s="98">
        <v>0</v>
      </c>
      <c r="E413" s="481"/>
    </row>
    <row r="414" spans="1:5" s="8" customFormat="1" ht="15.75">
      <c r="A414" s="47" t="s">
        <v>7</v>
      </c>
      <c r="B414" s="97">
        <v>0</v>
      </c>
      <c r="C414" s="98">
        <v>0</v>
      </c>
      <c r="D414" s="98">
        <v>0</v>
      </c>
      <c r="E414" s="482"/>
    </row>
    <row r="415" spans="1:5" s="8" customFormat="1" ht="39" customHeight="1">
      <c r="A415" s="99" t="s">
        <v>164</v>
      </c>
      <c r="B415" s="102">
        <v>2218.1999999999998</v>
      </c>
      <c r="C415" s="95">
        <v>2060.3200000000002</v>
      </c>
      <c r="D415" s="95">
        <v>92.882517356415121</v>
      </c>
      <c r="E415" s="479"/>
    </row>
    <row r="416" spans="1:5" s="8" customFormat="1" ht="36" customHeight="1">
      <c r="A416" s="47" t="s">
        <v>165</v>
      </c>
      <c r="B416" s="102">
        <v>2102.1</v>
      </c>
      <c r="C416" s="102">
        <v>1944.3200000000002</v>
      </c>
      <c r="D416" s="95">
        <v>92.494172494172517</v>
      </c>
      <c r="E416" s="480" t="s">
        <v>166</v>
      </c>
    </row>
    <row r="417" spans="1:5" s="8" customFormat="1" ht="99.75" customHeight="1">
      <c r="A417" s="100" t="s">
        <v>10</v>
      </c>
      <c r="B417" s="102">
        <v>2102.1</v>
      </c>
      <c r="C417" s="95">
        <v>1944.3200000000002</v>
      </c>
      <c r="D417" s="95">
        <v>92.494172494172517</v>
      </c>
      <c r="E417" s="481"/>
    </row>
    <row r="418" spans="1:5" s="8" customFormat="1" ht="15.75">
      <c r="A418" s="47" t="s">
        <v>4</v>
      </c>
      <c r="B418" s="97">
        <v>2081.1</v>
      </c>
      <c r="C418" s="98">
        <v>1924.88</v>
      </c>
      <c r="D418" s="98">
        <v>92.493392917207245</v>
      </c>
      <c r="E418" s="481"/>
    </row>
    <row r="419" spans="1:5" s="8" customFormat="1" ht="19.149999999999999" customHeight="1">
      <c r="A419" s="47" t="s">
        <v>5</v>
      </c>
      <c r="B419" s="97">
        <v>21</v>
      </c>
      <c r="C419" s="98">
        <v>19.440000000000001</v>
      </c>
      <c r="D419" s="98">
        <v>92.571428571428584</v>
      </c>
      <c r="E419" s="481"/>
    </row>
    <row r="420" spans="1:5" s="8" customFormat="1" ht="15.75">
      <c r="A420" s="47" t="s">
        <v>9</v>
      </c>
      <c r="B420" s="101">
        <v>0</v>
      </c>
      <c r="C420" s="98">
        <v>0</v>
      </c>
      <c r="D420" s="98">
        <v>0</v>
      </c>
      <c r="E420" s="481"/>
    </row>
    <row r="421" spans="1:5" s="8" customFormat="1" ht="19.899999999999999" customHeight="1">
      <c r="A421" s="47" t="s">
        <v>7</v>
      </c>
      <c r="B421" s="97">
        <v>0</v>
      </c>
      <c r="C421" s="98">
        <v>0</v>
      </c>
      <c r="D421" s="98">
        <v>0</v>
      </c>
      <c r="E421" s="482"/>
    </row>
    <row r="422" spans="1:5" s="8" customFormat="1" ht="18" customHeight="1">
      <c r="A422" s="47" t="s">
        <v>167</v>
      </c>
      <c r="B422" s="102">
        <v>39.4</v>
      </c>
      <c r="C422" s="95">
        <v>39.4</v>
      </c>
      <c r="D422" s="95">
        <v>100</v>
      </c>
      <c r="E422" s="483" t="s">
        <v>168</v>
      </c>
    </row>
    <row r="423" spans="1:5" s="8" customFormat="1" ht="22.15" customHeight="1">
      <c r="A423" s="54" t="s">
        <v>10</v>
      </c>
      <c r="B423" s="102">
        <v>39.4</v>
      </c>
      <c r="C423" s="95">
        <v>39.4</v>
      </c>
      <c r="D423" s="95">
        <v>100</v>
      </c>
      <c r="E423" s="483"/>
    </row>
    <row r="424" spans="1:5" s="8" customFormat="1" ht="15.75">
      <c r="A424" s="47" t="s">
        <v>4</v>
      </c>
      <c r="B424" s="97">
        <v>0</v>
      </c>
      <c r="C424" s="98">
        <v>0</v>
      </c>
      <c r="D424" s="98">
        <v>0</v>
      </c>
      <c r="E424" s="483"/>
    </row>
    <row r="425" spans="1:5" s="8" customFormat="1" ht="20.45" customHeight="1">
      <c r="A425" s="47" t="s">
        <v>5</v>
      </c>
      <c r="B425" s="97">
        <v>39.4</v>
      </c>
      <c r="C425" s="98">
        <v>39.4</v>
      </c>
      <c r="D425" s="98">
        <v>100</v>
      </c>
      <c r="E425" s="483"/>
    </row>
    <row r="426" spans="1:5" s="8" customFormat="1" ht="15.75">
      <c r="A426" s="47" t="s">
        <v>9</v>
      </c>
      <c r="B426" s="97">
        <v>0</v>
      </c>
      <c r="C426" s="98">
        <v>0</v>
      </c>
      <c r="D426" s="98">
        <v>0</v>
      </c>
      <c r="E426" s="483"/>
    </row>
    <row r="427" spans="1:5" s="8" customFormat="1" ht="17.45" customHeight="1">
      <c r="A427" s="47" t="s">
        <v>7</v>
      </c>
      <c r="B427" s="97">
        <v>0</v>
      </c>
      <c r="C427" s="98">
        <v>0</v>
      </c>
      <c r="D427" s="98">
        <v>0</v>
      </c>
      <c r="E427" s="483"/>
    </row>
    <row r="428" spans="1:5" s="8" customFormat="1" ht="68.25" customHeight="1">
      <c r="A428" s="47" t="s">
        <v>169</v>
      </c>
      <c r="B428" s="102">
        <v>76.7</v>
      </c>
      <c r="C428" s="95">
        <v>76.599999999999994</v>
      </c>
      <c r="D428" s="95">
        <v>99.869621903520198</v>
      </c>
      <c r="E428" s="480" t="s">
        <v>175</v>
      </c>
    </row>
    <row r="429" spans="1:5" s="7" customFormat="1" ht="15.75">
      <c r="A429" s="100" t="s">
        <v>10</v>
      </c>
      <c r="B429" s="102">
        <v>76.7</v>
      </c>
      <c r="C429" s="95">
        <v>76.599999999999994</v>
      </c>
      <c r="D429" s="95">
        <v>99.869621903520198</v>
      </c>
      <c r="E429" s="481"/>
    </row>
    <row r="430" spans="1:5" s="8" customFormat="1" ht="15.75">
      <c r="A430" s="47" t="s">
        <v>4</v>
      </c>
      <c r="B430" s="97">
        <v>0</v>
      </c>
      <c r="C430" s="98">
        <v>0</v>
      </c>
      <c r="D430" s="98">
        <v>0</v>
      </c>
      <c r="E430" s="481"/>
    </row>
    <row r="431" spans="1:5" s="7" customFormat="1" ht="15.75">
      <c r="A431" s="47" t="s">
        <v>5</v>
      </c>
      <c r="B431" s="97">
        <v>76.7</v>
      </c>
      <c r="C431" s="98">
        <v>76.599999999999994</v>
      </c>
      <c r="D431" s="98">
        <v>99.869621903520198</v>
      </c>
      <c r="E431" s="481"/>
    </row>
    <row r="432" spans="1:5" s="7" customFormat="1" ht="15.75">
      <c r="A432" s="47" t="s">
        <v>9</v>
      </c>
      <c r="B432" s="97">
        <v>0</v>
      </c>
      <c r="C432" s="98">
        <v>0</v>
      </c>
      <c r="D432" s="98">
        <v>0</v>
      </c>
      <c r="E432" s="481"/>
    </row>
    <row r="433" spans="1:5" s="8" customFormat="1" ht="16.149999999999999" customHeight="1">
      <c r="A433" s="47" t="s">
        <v>7</v>
      </c>
      <c r="B433" s="97">
        <v>0</v>
      </c>
      <c r="C433" s="98">
        <v>0</v>
      </c>
      <c r="D433" s="98">
        <v>0</v>
      </c>
      <c r="E433" s="482"/>
    </row>
    <row r="434" spans="1:5" s="7" customFormat="1" ht="52.15" customHeight="1">
      <c r="A434" s="99" t="s">
        <v>170</v>
      </c>
      <c r="B434" s="102">
        <v>80</v>
      </c>
      <c r="C434" s="95">
        <v>80</v>
      </c>
      <c r="D434" s="95">
        <v>100</v>
      </c>
      <c r="E434" s="484" t="s">
        <v>176</v>
      </c>
    </row>
    <row r="435" spans="1:5" s="7" customFormat="1" ht="15.75">
      <c r="A435" s="100" t="s">
        <v>10</v>
      </c>
      <c r="B435" s="102">
        <v>80</v>
      </c>
      <c r="C435" s="95">
        <v>80</v>
      </c>
      <c r="D435" s="95">
        <v>100</v>
      </c>
      <c r="E435" s="485"/>
    </row>
    <row r="436" spans="1:5" s="8" customFormat="1" ht="15.75">
      <c r="A436" s="47" t="s">
        <v>4</v>
      </c>
      <c r="B436" s="97">
        <v>0</v>
      </c>
      <c r="C436" s="98">
        <v>0</v>
      </c>
      <c r="D436" s="98">
        <v>0</v>
      </c>
      <c r="E436" s="485"/>
    </row>
    <row r="437" spans="1:5" s="7" customFormat="1" ht="15" customHeight="1">
      <c r="A437" s="47" t="s">
        <v>5</v>
      </c>
      <c r="B437" s="97">
        <v>0</v>
      </c>
      <c r="C437" s="98">
        <v>0</v>
      </c>
      <c r="D437" s="98">
        <v>0</v>
      </c>
      <c r="E437" s="485"/>
    </row>
    <row r="438" spans="1:5" s="7" customFormat="1" ht="19.149999999999999" customHeight="1">
      <c r="A438" s="47" t="s">
        <v>9</v>
      </c>
      <c r="B438" s="97">
        <v>0</v>
      </c>
      <c r="C438" s="98">
        <v>0</v>
      </c>
      <c r="D438" s="98">
        <v>0</v>
      </c>
      <c r="E438" s="485"/>
    </row>
    <row r="439" spans="1:5" s="7" customFormat="1" ht="15.75">
      <c r="A439" s="47" t="s">
        <v>7</v>
      </c>
      <c r="B439" s="97">
        <v>80</v>
      </c>
      <c r="C439" s="98">
        <v>80</v>
      </c>
      <c r="D439" s="98">
        <v>100</v>
      </c>
      <c r="E439" s="486"/>
    </row>
    <row r="440" spans="1:5" s="7" customFormat="1" ht="47.25">
      <c r="A440" s="28" t="s">
        <v>171</v>
      </c>
      <c r="B440" s="102">
        <v>0</v>
      </c>
      <c r="C440" s="95">
        <v>0</v>
      </c>
      <c r="D440" s="95">
        <v>0</v>
      </c>
      <c r="E440" s="487"/>
    </row>
    <row r="441" spans="1:5" s="7" customFormat="1" ht="15.75">
      <c r="A441" s="28" t="s">
        <v>10</v>
      </c>
      <c r="B441" s="95">
        <v>0</v>
      </c>
      <c r="C441" s="95">
        <v>0</v>
      </c>
      <c r="D441" s="95">
        <v>0</v>
      </c>
      <c r="E441" s="488"/>
    </row>
    <row r="442" spans="1:5" s="7" customFormat="1" ht="19.899999999999999" customHeight="1">
      <c r="A442" s="25" t="s">
        <v>4</v>
      </c>
      <c r="B442" s="97">
        <v>0</v>
      </c>
      <c r="C442" s="98">
        <v>0</v>
      </c>
      <c r="D442" s="98">
        <v>0</v>
      </c>
      <c r="E442" s="488"/>
    </row>
    <row r="443" spans="1:5" s="7" customFormat="1" ht="15.75">
      <c r="A443" s="25" t="s">
        <v>5</v>
      </c>
      <c r="B443" s="97">
        <v>0</v>
      </c>
      <c r="C443" s="98">
        <v>0</v>
      </c>
      <c r="D443" s="98">
        <v>0</v>
      </c>
      <c r="E443" s="488"/>
    </row>
    <row r="444" spans="1:5" s="7" customFormat="1" ht="15.75">
      <c r="A444" s="25" t="s">
        <v>9</v>
      </c>
      <c r="B444" s="97">
        <v>0</v>
      </c>
      <c r="C444" s="98">
        <v>0</v>
      </c>
      <c r="D444" s="98">
        <v>0</v>
      </c>
      <c r="E444" s="488"/>
    </row>
    <row r="445" spans="1:5" s="7" customFormat="1" ht="15.75">
      <c r="A445" s="25" t="s">
        <v>7</v>
      </c>
      <c r="B445" s="97">
        <v>0</v>
      </c>
      <c r="C445" s="98">
        <v>0</v>
      </c>
      <c r="D445" s="98">
        <v>0</v>
      </c>
      <c r="E445" s="489"/>
    </row>
    <row r="446" spans="1:5" s="7" customFormat="1" ht="63">
      <c r="A446" s="28" t="s">
        <v>172</v>
      </c>
      <c r="B446" s="102">
        <v>150</v>
      </c>
      <c r="C446" s="95">
        <v>150</v>
      </c>
      <c r="D446" s="95">
        <v>100</v>
      </c>
      <c r="E446" s="478"/>
    </row>
    <row r="447" spans="1:5" s="7" customFormat="1" ht="57" customHeight="1">
      <c r="A447" s="25" t="s">
        <v>173</v>
      </c>
      <c r="B447" s="95">
        <v>150</v>
      </c>
      <c r="C447" s="95">
        <v>150</v>
      </c>
      <c r="D447" s="95">
        <v>100</v>
      </c>
      <c r="E447" s="484" t="s">
        <v>174</v>
      </c>
    </row>
    <row r="448" spans="1:5" s="7" customFormat="1" ht="15.75">
      <c r="A448" s="54" t="s">
        <v>10</v>
      </c>
      <c r="B448" s="95">
        <v>150</v>
      </c>
      <c r="C448" s="95">
        <v>150</v>
      </c>
      <c r="D448" s="95">
        <v>100</v>
      </c>
      <c r="E448" s="485"/>
    </row>
    <row r="449" spans="1:5" s="7" customFormat="1" ht="15.75">
      <c r="A449" s="47" t="s">
        <v>4</v>
      </c>
      <c r="B449" s="97">
        <v>0</v>
      </c>
      <c r="C449" s="98">
        <v>0</v>
      </c>
      <c r="D449" s="98">
        <v>0</v>
      </c>
      <c r="E449" s="485"/>
    </row>
    <row r="450" spans="1:5" s="7" customFormat="1" ht="15.75">
      <c r="A450" s="47" t="s">
        <v>5</v>
      </c>
      <c r="B450" s="97">
        <v>150</v>
      </c>
      <c r="C450" s="98">
        <v>150</v>
      </c>
      <c r="D450" s="98">
        <v>100</v>
      </c>
      <c r="E450" s="485"/>
    </row>
    <row r="451" spans="1:5" s="7" customFormat="1" ht="15.75">
      <c r="A451" s="47" t="s">
        <v>9</v>
      </c>
      <c r="B451" s="97">
        <v>0</v>
      </c>
      <c r="C451" s="98">
        <v>0</v>
      </c>
      <c r="D451" s="98">
        <v>0</v>
      </c>
      <c r="E451" s="485"/>
    </row>
    <row r="452" spans="1:5" s="7" customFormat="1" ht="15.75">
      <c r="A452" s="47" t="s">
        <v>7</v>
      </c>
      <c r="B452" s="97">
        <v>0</v>
      </c>
      <c r="C452" s="98">
        <v>0</v>
      </c>
      <c r="D452" s="98">
        <v>0</v>
      </c>
      <c r="E452" s="486"/>
    </row>
    <row r="453" spans="1:5" s="7" customFormat="1" ht="15.75">
      <c r="A453" s="103" t="s">
        <v>28</v>
      </c>
      <c r="B453" s="104">
        <f>B454+B455+B456+B457</f>
        <v>4333.7</v>
      </c>
      <c r="C453" s="104">
        <f>C454+C455+C456+C457</f>
        <v>4175.8100000000004</v>
      </c>
      <c r="D453" s="104">
        <v>96.356692895216568</v>
      </c>
      <c r="E453" s="490"/>
    </row>
    <row r="454" spans="1:5" s="7" customFormat="1" ht="15.6" customHeight="1">
      <c r="A454" s="103" t="s">
        <v>4</v>
      </c>
      <c r="B454" s="105">
        <v>3023.8</v>
      </c>
      <c r="C454" s="104">
        <v>2867.59</v>
      </c>
      <c r="D454" s="104">
        <v>94.833983729082604</v>
      </c>
      <c r="E454" s="490"/>
    </row>
    <row r="455" spans="1:5" s="7" customFormat="1" ht="15.75">
      <c r="A455" s="103" t="s">
        <v>5</v>
      </c>
      <c r="B455" s="105">
        <v>1229.8999999999999</v>
      </c>
      <c r="C455" s="104">
        <v>1228.22</v>
      </c>
      <c r="D455" s="104">
        <v>99.863403528742197</v>
      </c>
      <c r="E455" s="490"/>
    </row>
    <row r="456" spans="1:5" s="7" customFormat="1" ht="15.75">
      <c r="A456" s="103" t="s">
        <v>9</v>
      </c>
      <c r="B456" s="105">
        <v>0</v>
      </c>
      <c r="C456" s="105">
        <v>0</v>
      </c>
      <c r="D456" s="105">
        <v>0</v>
      </c>
      <c r="E456" s="490"/>
    </row>
    <row r="457" spans="1:5" s="8" customFormat="1" ht="15.75">
      <c r="A457" s="103" t="s">
        <v>7</v>
      </c>
      <c r="B457" s="105">
        <v>80</v>
      </c>
      <c r="C457" s="105">
        <v>80</v>
      </c>
      <c r="D457" s="105">
        <v>100</v>
      </c>
      <c r="E457" s="490"/>
    </row>
    <row r="458" spans="1:5" s="9" customFormat="1" ht="55.5" customHeight="1">
      <c r="A458" s="348" t="s">
        <v>218</v>
      </c>
      <c r="B458" s="349"/>
      <c r="C458" s="349"/>
      <c r="D458" s="349"/>
      <c r="E458" s="350"/>
    </row>
    <row r="459" spans="1:5" s="9" customFormat="1" ht="36" customHeight="1">
      <c r="A459" s="108" t="s">
        <v>178</v>
      </c>
      <c r="B459" s="285">
        <v>2746.6990000000001</v>
      </c>
      <c r="C459" s="285">
        <v>2745.92</v>
      </c>
      <c r="D459" s="121">
        <v>99.971638683379581</v>
      </c>
      <c r="E459" s="491"/>
    </row>
    <row r="460" spans="1:5" s="9" customFormat="1" ht="252.75" customHeight="1">
      <c r="A460" s="107" t="s">
        <v>179</v>
      </c>
      <c r="B460" s="286"/>
      <c r="C460" s="287"/>
      <c r="D460" s="99"/>
      <c r="E460" s="492" t="s">
        <v>180</v>
      </c>
    </row>
    <row r="461" spans="1:5" s="9" customFormat="1" ht="46.5" customHeight="1">
      <c r="A461" s="108" t="s">
        <v>10</v>
      </c>
      <c r="B461" s="288">
        <v>1531.999</v>
      </c>
      <c r="C461" s="288">
        <v>1531.22</v>
      </c>
      <c r="D461" s="109">
        <v>99.949151402840343</v>
      </c>
      <c r="E461" s="493"/>
    </row>
    <row r="462" spans="1:5" s="7" customFormat="1" ht="63" customHeight="1">
      <c r="A462" s="107" t="s">
        <v>9</v>
      </c>
      <c r="B462" s="289"/>
      <c r="C462" s="290"/>
      <c r="D462" s="109"/>
      <c r="E462" s="493"/>
    </row>
    <row r="463" spans="1:5" s="7" customFormat="1" ht="15.75">
      <c r="A463" s="107" t="s">
        <v>4</v>
      </c>
      <c r="B463" s="291"/>
      <c r="C463" s="292"/>
      <c r="D463" s="109"/>
      <c r="E463" s="493"/>
    </row>
    <row r="464" spans="1:5" s="8" customFormat="1" ht="15.75">
      <c r="A464" s="107" t="s">
        <v>5</v>
      </c>
      <c r="B464" s="293">
        <v>1531.9989999999998</v>
      </c>
      <c r="C464" s="293">
        <v>1531.22</v>
      </c>
      <c r="D464" s="110">
        <v>99.949151402840357</v>
      </c>
      <c r="E464" s="493"/>
    </row>
    <row r="465" spans="1:5" s="8" customFormat="1" ht="15.75">
      <c r="A465" s="107" t="s">
        <v>7</v>
      </c>
      <c r="B465" s="291"/>
      <c r="C465" s="292"/>
      <c r="D465" s="109"/>
      <c r="E465" s="493"/>
    </row>
    <row r="466" spans="1:5" s="8" customFormat="1" ht="47.25">
      <c r="A466" s="107" t="s">
        <v>181</v>
      </c>
      <c r="B466" s="291"/>
      <c r="C466" s="291"/>
      <c r="D466" s="109"/>
      <c r="E466" s="494"/>
    </row>
    <row r="467" spans="1:5" s="7" customFormat="1" ht="15.75">
      <c r="A467" s="106" t="s">
        <v>10</v>
      </c>
      <c r="B467" s="288">
        <v>1050.3989999999999</v>
      </c>
      <c r="C467" s="288">
        <v>1049.6600000000001</v>
      </c>
      <c r="D467" s="109">
        <v>99.929645782221826</v>
      </c>
      <c r="E467" s="375" t="s">
        <v>182</v>
      </c>
    </row>
    <row r="468" spans="1:5" s="8" customFormat="1" ht="15.75">
      <c r="A468" s="107" t="s">
        <v>9</v>
      </c>
      <c r="B468" s="289"/>
      <c r="C468" s="289"/>
      <c r="D468" s="111"/>
      <c r="E468" s="495"/>
    </row>
    <row r="469" spans="1:5" s="7" customFormat="1" ht="15.75">
      <c r="A469" s="107" t="s">
        <v>4</v>
      </c>
      <c r="B469" s="291"/>
      <c r="C469" s="289"/>
      <c r="D469" s="111"/>
      <c r="E469" s="495"/>
    </row>
    <row r="470" spans="1:5" s="7" customFormat="1" ht="15.75">
      <c r="A470" s="107" t="s">
        <v>5</v>
      </c>
      <c r="B470" s="289">
        <v>1050.3989999999999</v>
      </c>
      <c r="C470" s="290">
        <v>1049.6600000000001</v>
      </c>
      <c r="D470" s="111">
        <v>99.929645782221826</v>
      </c>
      <c r="E470" s="495"/>
    </row>
    <row r="471" spans="1:5" s="8" customFormat="1" ht="18.600000000000001" customHeight="1">
      <c r="A471" s="107" t="s">
        <v>7</v>
      </c>
      <c r="B471" s="291"/>
      <c r="C471" s="289"/>
      <c r="D471" s="111"/>
      <c r="E471" s="496"/>
    </row>
    <row r="472" spans="1:5" s="8" customFormat="1" ht="47.25">
      <c r="A472" s="399" t="s">
        <v>183</v>
      </c>
      <c r="B472" s="294"/>
      <c r="C472" s="295"/>
      <c r="D472" s="112"/>
      <c r="E472" s="497"/>
    </row>
    <row r="473" spans="1:5" s="7" customFormat="1" ht="72.75" customHeight="1">
      <c r="A473" s="54" t="s">
        <v>10</v>
      </c>
      <c r="B473" s="288">
        <v>376.6</v>
      </c>
      <c r="C473" s="288">
        <v>376.56</v>
      </c>
      <c r="D473" s="114">
        <v>99.989378651088686</v>
      </c>
      <c r="E473" s="374" t="s">
        <v>591</v>
      </c>
    </row>
    <row r="474" spans="1:5" s="7" customFormat="1" ht="15.75">
      <c r="A474" s="113" t="s">
        <v>9</v>
      </c>
      <c r="B474" s="290"/>
      <c r="C474" s="290"/>
      <c r="D474" s="114"/>
      <c r="E474" s="380"/>
    </row>
    <row r="475" spans="1:5" s="7" customFormat="1" ht="15.75">
      <c r="A475" s="113" t="s">
        <v>4</v>
      </c>
      <c r="B475" s="292"/>
      <c r="C475" s="292"/>
      <c r="D475" s="114"/>
      <c r="E475" s="380"/>
    </row>
    <row r="476" spans="1:5" s="7" customFormat="1" ht="15.75">
      <c r="A476" s="113" t="s">
        <v>5</v>
      </c>
      <c r="B476" s="289">
        <v>376.6</v>
      </c>
      <c r="C476" s="290">
        <v>376.56</v>
      </c>
      <c r="D476" s="111">
        <v>99.989378651088686</v>
      </c>
      <c r="E476" s="380"/>
    </row>
    <row r="477" spans="1:5" s="7" customFormat="1" ht="20.45" customHeight="1">
      <c r="A477" s="113" t="s">
        <v>7</v>
      </c>
      <c r="B477" s="291"/>
      <c r="C477" s="292"/>
      <c r="D477" s="111"/>
      <c r="E477" s="381"/>
    </row>
    <row r="478" spans="1:5" s="7" customFormat="1" ht="79.900000000000006" customHeight="1">
      <c r="A478" s="113" t="s">
        <v>184</v>
      </c>
      <c r="B478" s="296"/>
      <c r="C478" s="295"/>
      <c r="D478" s="111"/>
      <c r="E478" s="497"/>
    </row>
    <row r="479" spans="1:5" s="7" customFormat="1" ht="17.45" customHeight="1">
      <c r="A479" s="54" t="s">
        <v>10</v>
      </c>
      <c r="B479" s="296">
        <v>80</v>
      </c>
      <c r="C479" s="296">
        <v>80</v>
      </c>
      <c r="D479" s="114">
        <v>100</v>
      </c>
      <c r="E479" s="375" t="s">
        <v>185</v>
      </c>
    </row>
    <row r="480" spans="1:5" s="7" customFormat="1" ht="15.75">
      <c r="A480" s="47" t="s">
        <v>9</v>
      </c>
      <c r="B480" s="296"/>
      <c r="C480" s="297"/>
      <c r="D480" s="111"/>
      <c r="E480" s="380"/>
    </row>
    <row r="481" spans="1:5" s="7" customFormat="1" ht="18" customHeight="1">
      <c r="A481" s="47" t="s">
        <v>4</v>
      </c>
      <c r="B481" s="296"/>
      <c r="C481" s="292"/>
      <c r="D481" s="111"/>
      <c r="E481" s="380"/>
    </row>
    <row r="482" spans="1:5" s="7" customFormat="1" ht="15.75">
      <c r="A482" s="47" t="s">
        <v>5</v>
      </c>
      <c r="B482" s="293">
        <v>80</v>
      </c>
      <c r="C482" s="297">
        <v>80</v>
      </c>
      <c r="D482" s="111">
        <v>100</v>
      </c>
      <c r="E482" s="380"/>
    </row>
    <row r="483" spans="1:5" s="7" customFormat="1" ht="15.75">
      <c r="A483" s="47" t="s">
        <v>7</v>
      </c>
      <c r="B483" s="296"/>
      <c r="C483" s="292"/>
      <c r="D483" s="111"/>
      <c r="E483" s="381"/>
    </row>
    <row r="484" spans="1:5" s="7" customFormat="1" ht="50.45" customHeight="1">
      <c r="A484" s="107" t="s">
        <v>186</v>
      </c>
      <c r="B484" s="296"/>
      <c r="C484" s="298"/>
      <c r="D484" s="111"/>
      <c r="E484" s="375" t="s">
        <v>187</v>
      </c>
    </row>
    <row r="485" spans="1:5" s="7" customFormat="1" ht="15.75">
      <c r="A485" s="54" t="s">
        <v>10</v>
      </c>
      <c r="B485" s="296">
        <v>25</v>
      </c>
      <c r="C485" s="296">
        <v>25</v>
      </c>
      <c r="D485" s="114">
        <v>100</v>
      </c>
      <c r="E485" s="380"/>
    </row>
    <row r="486" spans="1:5" s="7" customFormat="1" ht="15.75">
      <c r="A486" s="47" t="s">
        <v>9</v>
      </c>
      <c r="B486" s="293"/>
      <c r="C486" s="297"/>
      <c r="D486" s="111"/>
      <c r="E486" s="380"/>
    </row>
    <row r="487" spans="1:5" s="7" customFormat="1" ht="15.75">
      <c r="A487" s="47" t="s">
        <v>4</v>
      </c>
      <c r="B487" s="293"/>
      <c r="C487" s="298"/>
      <c r="D487" s="111"/>
      <c r="E487" s="380"/>
    </row>
    <row r="488" spans="1:5" s="7" customFormat="1" ht="15.75">
      <c r="A488" s="47" t="s">
        <v>5</v>
      </c>
      <c r="B488" s="293">
        <v>25</v>
      </c>
      <c r="C488" s="299">
        <v>25</v>
      </c>
      <c r="D488" s="111">
        <v>100</v>
      </c>
      <c r="E488" s="380"/>
    </row>
    <row r="489" spans="1:5" s="7" customFormat="1" ht="15.6" customHeight="1">
      <c r="A489" s="47" t="s">
        <v>7</v>
      </c>
      <c r="B489" s="298"/>
      <c r="C489" s="298"/>
      <c r="D489" s="111"/>
      <c r="E489" s="381"/>
    </row>
    <row r="490" spans="1:5" s="8" customFormat="1" ht="63">
      <c r="A490" s="107" t="s">
        <v>188</v>
      </c>
      <c r="B490" s="287"/>
      <c r="C490" s="287"/>
      <c r="D490" s="111"/>
      <c r="E490" s="225"/>
    </row>
    <row r="491" spans="1:5" s="8" customFormat="1" ht="15.75">
      <c r="A491" s="54" t="s">
        <v>10</v>
      </c>
      <c r="B491" s="300">
        <v>1214.6999999999998</v>
      </c>
      <c r="C491" s="300">
        <v>1214.7</v>
      </c>
      <c r="D491" s="114">
        <v>100.00000000000003</v>
      </c>
      <c r="E491" s="374" t="s">
        <v>189</v>
      </c>
    </row>
    <row r="492" spans="1:5" s="8" customFormat="1" ht="15.75">
      <c r="A492" s="47" t="s">
        <v>9</v>
      </c>
      <c r="B492" s="297"/>
      <c r="C492" s="297"/>
      <c r="D492" s="114"/>
      <c r="E492" s="380"/>
    </row>
    <row r="493" spans="1:5" s="8" customFormat="1" ht="15.75">
      <c r="A493" s="47" t="s">
        <v>4</v>
      </c>
      <c r="B493" s="298"/>
      <c r="C493" s="298"/>
      <c r="D493" s="114"/>
      <c r="E493" s="380"/>
    </row>
    <row r="494" spans="1:5" s="8" customFormat="1" ht="15.75">
      <c r="A494" s="47" t="s">
        <v>5</v>
      </c>
      <c r="B494" s="297">
        <v>1214.7</v>
      </c>
      <c r="C494" s="297">
        <v>1214.7</v>
      </c>
      <c r="D494" s="111">
        <v>100</v>
      </c>
      <c r="E494" s="380"/>
    </row>
    <row r="495" spans="1:5" s="7" customFormat="1" ht="15.75">
      <c r="A495" s="47" t="s">
        <v>7</v>
      </c>
      <c r="B495" s="298"/>
      <c r="C495" s="298"/>
      <c r="D495" s="114"/>
      <c r="E495" s="381"/>
    </row>
    <row r="496" spans="1:5" s="7" customFormat="1" ht="63.6" customHeight="1">
      <c r="A496" s="113" t="s">
        <v>190</v>
      </c>
      <c r="B496" s="298"/>
      <c r="C496" s="298"/>
      <c r="D496" s="114"/>
      <c r="E496" s="226"/>
    </row>
    <row r="497" spans="1:5" s="7" customFormat="1" ht="15.75">
      <c r="A497" s="54" t="s">
        <v>10</v>
      </c>
      <c r="B497" s="301">
        <v>414.9</v>
      </c>
      <c r="C497" s="301">
        <v>414.9</v>
      </c>
      <c r="D497" s="114">
        <v>100</v>
      </c>
      <c r="E497" s="375" t="s">
        <v>191</v>
      </c>
    </row>
    <row r="498" spans="1:5" s="9" customFormat="1" ht="15.75">
      <c r="A498" s="47" t="s">
        <v>9</v>
      </c>
      <c r="B498" s="297"/>
      <c r="C498" s="297"/>
      <c r="D498" s="115"/>
      <c r="E498" s="380"/>
    </row>
    <row r="499" spans="1:5" s="9" customFormat="1" ht="15.75">
      <c r="A499" s="47" t="s">
        <v>4</v>
      </c>
      <c r="B499" s="298"/>
      <c r="C499" s="298"/>
      <c r="D499" s="116"/>
      <c r="E499" s="380"/>
    </row>
    <row r="500" spans="1:5" s="9" customFormat="1" ht="16.899999999999999" customHeight="1">
      <c r="A500" s="47" t="s">
        <v>5</v>
      </c>
      <c r="B500" s="297">
        <v>414.9</v>
      </c>
      <c r="C500" s="297">
        <v>414.9</v>
      </c>
      <c r="D500" s="115">
        <v>100</v>
      </c>
      <c r="E500" s="380"/>
    </row>
    <row r="501" spans="1:5" s="9" customFormat="1" ht="15.75">
      <c r="A501" s="47" t="s">
        <v>7</v>
      </c>
      <c r="B501" s="298"/>
      <c r="C501" s="298"/>
      <c r="D501" s="115"/>
      <c r="E501" s="380"/>
    </row>
    <row r="502" spans="1:5" s="9" customFormat="1" ht="15.75">
      <c r="A502" s="107" t="s">
        <v>192</v>
      </c>
      <c r="B502" s="298"/>
      <c r="C502" s="298"/>
      <c r="D502" s="115"/>
      <c r="E502" s="380"/>
    </row>
    <row r="503" spans="1:5" s="9" customFormat="1" ht="15.75">
      <c r="A503" s="107" t="s">
        <v>10</v>
      </c>
      <c r="B503" s="301">
        <v>200</v>
      </c>
      <c r="C503" s="301">
        <v>200</v>
      </c>
      <c r="D503" s="118">
        <v>100</v>
      </c>
      <c r="E503" s="380"/>
    </row>
    <row r="504" spans="1:5" s="9" customFormat="1" ht="22.15" customHeight="1">
      <c r="A504" s="107" t="s">
        <v>9</v>
      </c>
      <c r="B504" s="297"/>
      <c r="C504" s="297"/>
      <c r="D504" s="115"/>
      <c r="E504" s="380"/>
    </row>
    <row r="505" spans="1:5" s="9" customFormat="1" ht="15.75">
      <c r="A505" s="107" t="s">
        <v>4</v>
      </c>
      <c r="B505" s="298"/>
      <c r="C505" s="298"/>
      <c r="D505" s="115"/>
      <c r="E505" s="380"/>
    </row>
    <row r="506" spans="1:5" s="7" customFormat="1" ht="15.75">
      <c r="A506" s="47" t="s">
        <v>5</v>
      </c>
      <c r="B506" s="297">
        <v>200</v>
      </c>
      <c r="C506" s="297">
        <v>200</v>
      </c>
      <c r="D506" s="115">
        <v>100</v>
      </c>
      <c r="E506" s="381"/>
    </row>
    <row r="507" spans="1:5" s="7" customFormat="1" ht="21" customHeight="1">
      <c r="A507" s="107" t="s">
        <v>7</v>
      </c>
      <c r="B507" s="298"/>
      <c r="C507" s="298"/>
      <c r="D507" s="116"/>
      <c r="E507" s="226"/>
    </row>
    <row r="508" spans="1:5" s="7" customFormat="1" ht="23.45" customHeight="1">
      <c r="A508" s="113" t="s">
        <v>193</v>
      </c>
      <c r="B508" s="298"/>
      <c r="C508" s="298"/>
      <c r="D508" s="116"/>
      <c r="E508" s="379" t="s">
        <v>592</v>
      </c>
    </row>
    <row r="509" spans="1:5" s="7" customFormat="1" ht="15.75">
      <c r="A509" s="47" t="s">
        <v>10</v>
      </c>
      <c r="B509" s="301">
        <v>62.5</v>
      </c>
      <c r="C509" s="301">
        <v>62.5</v>
      </c>
      <c r="D509" s="118">
        <v>100</v>
      </c>
      <c r="E509" s="380"/>
    </row>
    <row r="510" spans="1:5" s="7" customFormat="1" ht="15.75">
      <c r="A510" s="47" t="s">
        <v>9</v>
      </c>
      <c r="B510" s="297"/>
      <c r="C510" s="297"/>
      <c r="D510" s="115"/>
      <c r="E510" s="380"/>
    </row>
    <row r="511" spans="1:5" s="7" customFormat="1" ht="15.75">
      <c r="A511" s="47" t="s">
        <v>4</v>
      </c>
      <c r="B511" s="298"/>
      <c r="C511" s="297"/>
      <c r="D511" s="115"/>
      <c r="E511" s="380"/>
    </row>
    <row r="512" spans="1:5" s="7" customFormat="1" ht="15.75">
      <c r="A512" s="47" t="s">
        <v>5</v>
      </c>
      <c r="B512" s="297">
        <v>62.5</v>
      </c>
      <c r="C512" s="297">
        <v>62.5</v>
      </c>
      <c r="D512" s="115">
        <v>100</v>
      </c>
      <c r="E512" s="380"/>
    </row>
    <row r="513" spans="1:5" s="7" customFormat="1" ht="15.75">
      <c r="A513" s="47" t="s">
        <v>7</v>
      </c>
      <c r="B513" s="298"/>
      <c r="C513" s="298"/>
      <c r="D513" s="115"/>
      <c r="E513" s="381"/>
    </row>
    <row r="514" spans="1:5" s="7" customFormat="1" ht="84" customHeight="1">
      <c r="A514" s="113" t="s">
        <v>194</v>
      </c>
      <c r="B514" s="287"/>
      <c r="C514" s="287"/>
      <c r="D514" s="115"/>
      <c r="E514" s="226"/>
    </row>
    <row r="515" spans="1:5" s="7" customFormat="1" ht="15.75">
      <c r="A515" s="47" t="s">
        <v>10</v>
      </c>
      <c r="B515" s="285">
        <v>180</v>
      </c>
      <c r="C515" s="285">
        <v>180</v>
      </c>
      <c r="D515" s="118">
        <v>100</v>
      </c>
      <c r="E515" s="378" t="s">
        <v>195</v>
      </c>
    </row>
    <row r="516" spans="1:5" s="8" customFormat="1" ht="15.75">
      <c r="A516" s="47" t="s">
        <v>9</v>
      </c>
      <c r="B516" s="299"/>
      <c r="C516" s="299"/>
      <c r="D516" s="115"/>
      <c r="E516" s="382"/>
    </row>
    <row r="517" spans="1:5" s="7" customFormat="1" ht="15.75">
      <c r="A517" s="47" t="s">
        <v>4</v>
      </c>
      <c r="B517" s="299"/>
      <c r="C517" s="299"/>
      <c r="D517" s="115"/>
      <c r="E517" s="382"/>
    </row>
    <row r="518" spans="1:5" s="7" customFormat="1" ht="15" customHeight="1">
      <c r="A518" s="47" t="s">
        <v>5</v>
      </c>
      <c r="B518" s="299">
        <v>180</v>
      </c>
      <c r="C518" s="299">
        <v>180</v>
      </c>
      <c r="D518" s="115">
        <v>100</v>
      </c>
      <c r="E518" s="382"/>
    </row>
    <row r="519" spans="1:5" s="7" customFormat="1" ht="18.75" customHeight="1">
      <c r="A519" s="47" t="s">
        <v>7</v>
      </c>
      <c r="B519" s="299"/>
      <c r="C519" s="299"/>
      <c r="D519" s="115"/>
      <c r="E519" s="400"/>
    </row>
    <row r="520" spans="1:5" s="7" customFormat="1" ht="63">
      <c r="A520" s="113" t="s">
        <v>196</v>
      </c>
      <c r="B520" s="298"/>
      <c r="C520" s="298"/>
      <c r="D520" s="115"/>
      <c r="E520" s="226"/>
    </row>
    <row r="521" spans="1:5" s="7" customFormat="1" ht="15.75">
      <c r="A521" s="47" t="s">
        <v>10</v>
      </c>
      <c r="B521" s="301">
        <v>357.3</v>
      </c>
      <c r="C521" s="301">
        <v>357.29999999999995</v>
      </c>
      <c r="D521" s="118">
        <v>99.999999999999986</v>
      </c>
      <c r="E521" s="379" t="s">
        <v>197</v>
      </c>
    </row>
    <row r="522" spans="1:5" s="7" customFormat="1" ht="30" customHeight="1">
      <c r="A522" s="47" t="s">
        <v>9</v>
      </c>
      <c r="B522" s="297"/>
      <c r="C522" s="297"/>
      <c r="D522" s="115"/>
      <c r="E522" s="401"/>
    </row>
    <row r="523" spans="1:5" s="7" customFormat="1" ht="16.149999999999999" customHeight="1">
      <c r="A523" s="47" t="s">
        <v>4</v>
      </c>
      <c r="B523" s="292"/>
      <c r="C523" s="292"/>
      <c r="D523" s="115"/>
      <c r="E523" s="401"/>
    </row>
    <row r="524" spans="1:5" s="7" customFormat="1" ht="15.75">
      <c r="A524" s="47" t="s">
        <v>5</v>
      </c>
      <c r="B524" s="302">
        <v>357.3</v>
      </c>
      <c r="C524" s="302">
        <v>357.29999999999995</v>
      </c>
      <c r="D524" s="115">
        <v>99.999999999999986</v>
      </c>
      <c r="E524" s="401"/>
    </row>
    <row r="525" spans="1:5" s="7" customFormat="1" ht="15.75">
      <c r="A525" s="47" t="s">
        <v>7</v>
      </c>
      <c r="B525" s="292"/>
      <c r="C525" s="292"/>
      <c r="D525" s="115"/>
      <c r="E525" s="402"/>
    </row>
    <row r="526" spans="1:5" s="7" customFormat="1" ht="31.5">
      <c r="A526" s="28" t="s">
        <v>198</v>
      </c>
      <c r="B526" s="301">
        <v>691.09999999999991</v>
      </c>
      <c r="C526" s="301">
        <v>413.51400000000001</v>
      </c>
      <c r="D526" s="118">
        <v>59.834177398350462</v>
      </c>
      <c r="E526" s="227"/>
    </row>
    <row r="527" spans="1:5" s="8" customFormat="1" ht="36" customHeight="1">
      <c r="A527" s="113" t="s">
        <v>199</v>
      </c>
      <c r="B527" s="303"/>
      <c r="C527" s="287"/>
      <c r="D527" s="99"/>
      <c r="E527" s="343"/>
    </row>
    <row r="528" spans="1:5" s="8" customFormat="1" ht="15" customHeight="1">
      <c r="A528" s="117" t="s">
        <v>10</v>
      </c>
      <c r="B528" s="301">
        <v>691.09999999999991</v>
      </c>
      <c r="C528" s="301">
        <v>413.51400000000001</v>
      </c>
      <c r="D528" s="118">
        <v>59.834177398350462</v>
      </c>
      <c r="E528" s="403"/>
    </row>
    <row r="529" spans="1:5" s="8" customFormat="1" ht="20.45" customHeight="1">
      <c r="A529" s="117" t="s">
        <v>9</v>
      </c>
      <c r="B529" s="297"/>
      <c r="C529" s="297"/>
      <c r="D529" s="115"/>
      <c r="E529" s="403"/>
    </row>
    <row r="530" spans="1:5" s="7" customFormat="1" ht="15.75">
      <c r="A530" s="117" t="s">
        <v>4</v>
      </c>
      <c r="B530" s="297"/>
      <c r="C530" s="297"/>
      <c r="D530" s="115"/>
      <c r="E530" s="403"/>
    </row>
    <row r="531" spans="1:5" s="7" customFormat="1" ht="15.75">
      <c r="A531" s="117" t="s">
        <v>5</v>
      </c>
      <c r="B531" s="297">
        <v>691.09999999999991</v>
      </c>
      <c r="C531" s="297">
        <v>413.51400000000001</v>
      </c>
      <c r="D531" s="115">
        <v>59.834177398350462</v>
      </c>
      <c r="E531" s="403"/>
    </row>
    <row r="532" spans="1:5" s="8" customFormat="1" ht="19.899999999999999" customHeight="1">
      <c r="A532" s="117" t="s">
        <v>7</v>
      </c>
      <c r="B532" s="297"/>
      <c r="C532" s="297"/>
      <c r="D532" s="115"/>
      <c r="E532" s="404"/>
    </row>
    <row r="533" spans="1:5" s="7" customFormat="1" ht="93" customHeight="1">
      <c r="A533" s="113" t="s">
        <v>200</v>
      </c>
      <c r="B533" s="304"/>
      <c r="C533" s="297"/>
      <c r="D533" s="115"/>
      <c r="E533" s="228" t="s">
        <v>201</v>
      </c>
    </row>
    <row r="534" spans="1:5" s="9" customFormat="1" ht="18" customHeight="1">
      <c r="A534" s="117" t="s">
        <v>10</v>
      </c>
      <c r="B534" s="301">
        <v>672.3</v>
      </c>
      <c r="C534" s="301">
        <v>394.714</v>
      </c>
      <c r="D534" s="118">
        <v>58.710992116614612</v>
      </c>
      <c r="E534" s="376" t="s">
        <v>202</v>
      </c>
    </row>
    <row r="535" spans="1:5" s="8" customFormat="1" ht="15.75">
      <c r="A535" s="117" t="s">
        <v>9</v>
      </c>
      <c r="B535" s="297"/>
      <c r="C535" s="297"/>
      <c r="D535" s="115"/>
      <c r="E535" s="376"/>
    </row>
    <row r="536" spans="1:5" s="7" customFormat="1" ht="21.6" customHeight="1">
      <c r="A536" s="117" t="s">
        <v>4</v>
      </c>
      <c r="B536" s="297"/>
      <c r="C536" s="297"/>
      <c r="D536" s="115"/>
      <c r="E536" s="376"/>
    </row>
    <row r="537" spans="1:5" s="7" customFormat="1" ht="15.75">
      <c r="A537" s="117" t="s">
        <v>5</v>
      </c>
      <c r="B537" s="297">
        <v>672.3</v>
      </c>
      <c r="C537" s="297">
        <v>394.714</v>
      </c>
      <c r="D537" s="115">
        <v>58.710992116614612</v>
      </c>
      <c r="E537" s="376"/>
    </row>
    <row r="538" spans="1:5" s="7" customFormat="1" ht="15.75">
      <c r="A538" s="117" t="s">
        <v>7</v>
      </c>
      <c r="B538" s="297"/>
      <c r="C538" s="297"/>
      <c r="D538" s="115"/>
      <c r="E538" s="376"/>
    </row>
    <row r="539" spans="1:5" s="7" customFormat="1" ht="47.25">
      <c r="A539" s="117" t="s">
        <v>203</v>
      </c>
      <c r="B539" s="292"/>
      <c r="C539" s="292"/>
      <c r="D539" s="115"/>
      <c r="E539" s="377"/>
    </row>
    <row r="540" spans="1:5" s="8" customFormat="1" ht="19.899999999999999" customHeight="1">
      <c r="A540" s="117" t="s">
        <v>10</v>
      </c>
      <c r="B540" s="305">
        <v>18.8</v>
      </c>
      <c r="C540" s="305">
        <v>18.8</v>
      </c>
      <c r="D540" s="118">
        <v>100</v>
      </c>
      <c r="E540" s="378" t="s">
        <v>204</v>
      </c>
    </row>
    <row r="541" spans="1:5" s="7" customFormat="1" ht="15.75">
      <c r="A541" s="117" t="s">
        <v>9</v>
      </c>
      <c r="B541" s="302"/>
      <c r="C541" s="302"/>
      <c r="D541" s="115"/>
      <c r="E541" s="382"/>
    </row>
    <row r="542" spans="1:5" s="7" customFormat="1" ht="15.75">
      <c r="A542" s="117" t="s">
        <v>4</v>
      </c>
      <c r="B542" s="302"/>
      <c r="C542" s="302"/>
      <c r="D542" s="115"/>
      <c r="E542" s="382"/>
    </row>
    <row r="543" spans="1:5" s="8" customFormat="1" ht="15.75">
      <c r="A543" s="117" t="s">
        <v>5</v>
      </c>
      <c r="B543" s="302">
        <v>18.8</v>
      </c>
      <c r="C543" s="302">
        <v>18.8</v>
      </c>
      <c r="D543" s="115">
        <v>100</v>
      </c>
      <c r="E543" s="382"/>
    </row>
    <row r="544" spans="1:5" s="8" customFormat="1" ht="25.5" customHeight="1">
      <c r="A544" s="117" t="s">
        <v>7</v>
      </c>
      <c r="B544" s="292"/>
      <c r="C544" s="292"/>
      <c r="D544" s="115"/>
      <c r="E544" s="400"/>
    </row>
    <row r="545" spans="1:5" s="7" customFormat="1" ht="36.6" customHeight="1">
      <c r="A545" s="28" t="s">
        <v>205</v>
      </c>
      <c r="B545" s="301">
        <v>11148.901999999998</v>
      </c>
      <c r="C545" s="301">
        <v>10888.14</v>
      </c>
      <c r="D545" s="125">
        <v>97.661097030003504</v>
      </c>
      <c r="E545" s="56"/>
    </row>
    <row r="546" spans="1:5" s="7" customFormat="1" ht="31.5">
      <c r="A546" s="47" t="s">
        <v>206</v>
      </c>
      <c r="B546" s="303"/>
      <c r="C546" s="287"/>
      <c r="D546" s="99"/>
      <c r="E546" s="225"/>
    </row>
    <row r="547" spans="1:5" s="7" customFormat="1" ht="15.75">
      <c r="A547" s="47" t="s">
        <v>10</v>
      </c>
      <c r="B547" s="306">
        <v>11148.901999999998</v>
      </c>
      <c r="C547" s="306">
        <v>10888.14</v>
      </c>
      <c r="D547" s="119">
        <v>97.661097030003504</v>
      </c>
      <c r="E547" s="229"/>
    </row>
    <row r="548" spans="1:5" s="7" customFormat="1" ht="15.75">
      <c r="A548" s="47" t="s">
        <v>9</v>
      </c>
      <c r="B548" s="297"/>
      <c r="C548" s="297"/>
      <c r="D548" s="115"/>
      <c r="E548" s="227"/>
    </row>
    <row r="549" spans="1:5" s="8" customFormat="1" ht="18.600000000000001" customHeight="1">
      <c r="A549" s="47" t="s">
        <v>4</v>
      </c>
      <c r="B549" s="292"/>
      <c r="C549" s="292"/>
      <c r="D549" s="47"/>
      <c r="E549" s="226"/>
    </row>
    <row r="550" spans="1:5" s="7" customFormat="1" ht="15.75">
      <c r="A550" s="47" t="s">
        <v>5</v>
      </c>
      <c r="B550" s="297">
        <v>11148.902</v>
      </c>
      <c r="C550" s="297">
        <v>10888.14</v>
      </c>
      <c r="D550" s="115">
        <v>97.661097030003489</v>
      </c>
      <c r="E550" s="227"/>
    </row>
    <row r="551" spans="1:5" s="7" customFormat="1" ht="15.75">
      <c r="A551" s="47" t="s">
        <v>7</v>
      </c>
      <c r="B551" s="292"/>
      <c r="C551" s="292"/>
      <c r="D551" s="47"/>
      <c r="E551" s="226"/>
    </row>
    <row r="552" spans="1:5" s="7" customFormat="1" ht="47.25">
      <c r="A552" s="113" t="s">
        <v>207</v>
      </c>
      <c r="B552" s="303"/>
      <c r="C552" s="287"/>
      <c r="D552" s="99"/>
      <c r="E552" s="342" t="s">
        <v>208</v>
      </c>
    </row>
    <row r="553" spans="1:5" s="9" customFormat="1" ht="15.75">
      <c r="A553" s="47" t="s">
        <v>10</v>
      </c>
      <c r="B553" s="301">
        <v>841.79999999999984</v>
      </c>
      <c r="C553" s="301">
        <v>840.74</v>
      </c>
      <c r="D553" s="118">
        <v>99.874079353765751</v>
      </c>
      <c r="E553" s="380"/>
    </row>
    <row r="554" spans="1:5" s="9" customFormat="1" ht="18.600000000000001" customHeight="1">
      <c r="A554" s="47" t="s">
        <v>9</v>
      </c>
      <c r="B554" s="301"/>
      <c r="C554" s="297"/>
      <c r="D554" s="115"/>
      <c r="E554" s="380"/>
    </row>
    <row r="555" spans="1:5" s="9" customFormat="1" ht="15.75">
      <c r="A555" s="47" t="s">
        <v>4</v>
      </c>
      <c r="B555" s="307"/>
      <c r="C555" s="292"/>
      <c r="D555" s="115"/>
      <c r="E555" s="380"/>
    </row>
    <row r="556" spans="1:5" s="8" customFormat="1" ht="15.75">
      <c r="A556" s="47" t="s">
        <v>5</v>
      </c>
      <c r="B556" s="297">
        <v>841.79999999999984</v>
      </c>
      <c r="C556" s="297">
        <v>840.74</v>
      </c>
      <c r="D556" s="115">
        <v>99.874079353765751</v>
      </c>
      <c r="E556" s="381"/>
    </row>
    <row r="557" spans="1:5" s="7" customFormat="1" ht="15.75">
      <c r="A557" s="47" t="s">
        <v>7</v>
      </c>
      <c r="B557" s="307"/>
      <c r="C557" s="292"/>
      <c r="D557" s="115"/>
      <c r="E557" s="226"/>
    </row>
    <row r="558" spans="1:5" s="8" customFormat="1" ht="73.5" customHeight="1">
      <c r="A558" s="47" t="s">
        <v>209</v>
      </c>
      <c r="B558" s="304"/>
      <c r="C558" s="297"/>
      <c r="D558" s="115"/>
      <c r="E558" s="227"/>
    </row>
    <row r="559" spans="1:5" s="7" customFormat="1" ht="15.75">
      <c r="A559" s="47" t="s">
        <v>10</v>
      </c>
      <c r="B559" s="301">
        <v>10307.102000000001</v>
      </c>
      <c r="C559" s="301">
        <v>10047.4</v>
      </c>
      <c r="D559" s="118">
        <v>97.480358688601314</v>
      </c>
      <c r="E559" s="379" t="s">
        <v>210</v>
      </c>
    </row>
    <row r="560" spans="1:5" s="8" customFormat="1" ht="19.899999999999999" customHeight="1">
      <c r="A560" s="47" t="s">
        <v>9</v>
      </c>
      <c r="B560" s="297"/>
      <c r="C560" s="297"/>
      <c r="D560" s="115"/>
      <c r="E560" s="380"/>
    </row>
    <row r="561" spans="1:5" s="9" customFormat="1" ht="15.6" customHeight="1">
      <c r="A561" s="47" t="s">
        <v>4</v>
      </c>
      <c r="B561" s="292"/>
      <c r="C561" s="292"/>
      <c r="D561" s="115"/>
      <c r="E561" s="380"/>
    </row>
    <row r="562" spans="1:5" s="8" customFormat="1" ht="15.75">
      <c r="A562" s="47" t="s">
        <v>5</v>
      </c>
      <c r="B562" s="297">
        <v>10307.102000000001</v>
      </c>
      <c r="C562" s="297">
        <v>10047.4</v>
      </c>
      <c r="D562" s="115">
        <v>97.480358688601314</v>
      </c>
      <c r="E562" s="380"/>
    </row>
    <row r="563" spans="1:5" s="8" customFormat="1" ht="15.75">
      <c r="A563" s="47" t="s">
        <v>7</v>
      </c>
      <c r="B563" s="292"/>
      <c r="C563" s="292"/>
      <c r="D563" s="115"/>
      <c r="E563" s="381"/>
    </row>
    <row r="564" spans="1:5" s="7" customFormat="1" ht="49.9" customHeight="1">
      <c r="A564" s="124" t="s">
        <v>211</v>
      </c>
      <c r="B564" s="301">
        <v>7949.1039999999994</v>
      </c>
      <c r="C564" s="301">
        <v>7724.6399999999994</v>
      </c>
      <c r="D564" s="114">
        <v>97.176235208395809</v>
      </c>
      <c r="E564" s="227"/>
    </row>
    <row r="565" spans="1:5" s="8" customFormat="1" ht="46.5" customHeight="1">
      <c r="A565" s="120" t="s">
        <v>217</v>
      </c>
      <c r="B565" s="297"/>
      <c r="C565" s="297"/>
      <c r="D565" s="111"/>
      <c r="E565" s="342" t="s">
        <v>212</v>
      </c>
    </row>
    <row r="566" spans="1:5" s="7" customFormat="1" ht="15.75">
      <c r="A566" s="107" t="s">
        <v>10</v>
      </c>
      <c r="B566" s="300">
        <v>7949.1039999999994</v>
      </c>
      <c r="C566" s="300">
        <v>7724.6399999999994</v>
      </c>
      <c r="D566" s="114">
        <v>97.176235208395809</v>
      </c>
      <c r="E566" s="380"/>
    </row>
    <row r="567" spans="1:5" s="8" customFormat="1" ht="15.75">
      <c r="A567" s="107" t="s">
        <v>9</v>
      </c>
      <c r="B567" s="290"/>
      <c r="C567" s="290"/>
      <c r="D567" s="111"/>
      <c r="E567" s="380"/>
    </row>
    <row r="568" spans="1:5" s="9" customFormat="1" ht="15.75">
      <c r="A568" s="107" t="s">
        <v>4</v>
      </c>
      <c r="B568" s="297"/>
      <c r="C568" s="297"/>
      <c r="D568" s="111"/>
      <c r="E568" s="380"/>
    </row>
    <row r="569" spans="1:5" s="8" customFormat="1" ht="15.75">
      <c r="A569" s="107" t="s">
        <v>5</v>
      </c>
      <c r="B569" s="290">
        <v>7949.1039999999994</v>
      </c>
      <c r="C569" s="290">
        <v>7724.6399999999994</v>
      </c>
      <c r="D569" s="111">
        <v>97.176235208395809</v>
      </c>
      <c r="E569" s="380"/>
    </row>
    <row r="570" spans="1:5" s="8" customFormat="1" ht="19.899999999999999" customHeight="1">
      <c r="A570" s="107" t="s">
        <v>7</v>
      </c>
      <c r="B570" s="297"/>
      <c r="C570" s="297"/>
      <c r="D570" s="111"/>
      <c r="E570" s="381"/>
    </row>
    <row r="571" spans="1:5" s="7" customFormat="1" ht="64.150000000000006" customHeight="1">
      <c r="A571" s="107" t="s">
        <v>213</v>
      </c>
      <c r="B571" s="287"/>
      <c r="C571" s="287"/>
      <c r="D571" s="111"/>
      <c r="E571" s="56"/>
    </row>
    <row r="572" spans="1:5" s="8" customFormat="1" ht="25.9" customHeight="1">
      <c r="A572" s="113" t="s">
        <v>10</v>
      </c>
      <c r="B572" s="300">
        <v>5423.6040000000003</v>
      </c>
      <c r="C572" s="300">
        <v>5235.6099999999997</v>
      </c>
      <c r="D572" s="114">
        <v>96.533780858631999</v>
      </c>
      <c r="E572" s="342" t="s">
        <v>214</v>
      </c>
    </row>
    <row r="573" spans="1:5" s="7" customFormat="1" ht="15.75">
      <c r="A573" s="113" t="s">
        <v>9</v>
      </c>
      <c r="B573" s="297"/>
      <c r="C573" s="297"/>
      <c r="D573" s="111"/>
      <c r="E573" s="380"/>
    </row>
    <row r="574" spans="1:5" s="7" customFormat="1" ht="15.75">
      <c r="A574" s="113" t="s">
        <v>4</v>
      </c>
      <c r="B574" s="297"/>
      <c r="C574" s="297"/>
      <c r="D574" s="111"/>
      <c r="E574" s="380"/>
    </row>
    <row r="575" spans="1:5" s="8" customFormat="1" ht="15.75">
      <c r="A575" s="113" t="s">
        <v>5</v>
      </c>
      <c r="B575" s="290">
        <v>5423.6040000000003</v>
      </c>
      <c r="C575" s="290">
        <v>5235.6099999999997</v>
      </c>
      <c r="D575" s="111">
        <v>96.533780858631999</v>
      </c>
      <c r="E575" s="380"/>
    </row>
    <row r="576" spans="1:5" s="8" customFormat="1" ht="15.75">
      <c r="A576" s="113" t="s">
        <v>7</v>
      </c>
      <c r="B576" s="297"/>
      <c r="C576" s="297"/>
      <c r="D576" s="111"/>
      <c r="E576" s="226"/>
    </row>
    <row r="577" spans="1:5" s="7" customFormat="1" ht="32.450000000000003" customHeight="1">
      <c r="A577" s="107" t="s">
        <v>215</v>
      </c>
      <c r="B577" s="304"/>
      <c r="C577" s="297"/>
      <c r="D577" s="111"/>
      <c r="E577" s="226"/>
    </row>
    <row r="578" spans="1:5" s="8" customFormat="1" ht="15.75">
      <c r="A578" s="113" t="s">
        <v>10</v>
      </c>
      <c r="B578" s="300">
        <v>2525.4999999999995</v>
      </c>
      <c r="C578" s="300">
        <v>2489.0299999999997</v>
      </c>
      <c r="D578" s="114">
        <v>98.555929518907163</v>
      </c>
      <c r="E578" s="383" t="s">
        <v>216</v>
      </c>
    </row>
    <row r="579" spans="1:5" s="8" customFormat="1" ht="20.45" customHeight="1">
      <c r="A579" s="113" t="s">
        <v>9</v>
      </c>
      <c r="B579" s="290"/>
      <c r="C579" s="290"/>
      <c r="D579" s="111"/>
      <c r="E579" s="380"/>
    </row>
    <row r="580" spans="1:5" s="9" customFormat="1" ht="18" customHeight="1">
      <c r="A580" s="113" t="s">
        <v>4</v>
      </c>
      <c r="B580" s="292"/>
      <c r="C580" s="292"/>
      <c r="D580" s="111"/>
      <c r="E580" s="380"/>
    </row>
    <row r="581" spans="1:5" s="7" customFormat="1" ht="15.75">
      <c r="A581" s="113" t="s">
        <v>5</v>
      </c>
      <c r="B581" s="290">
        <v>2525.4999999999995</v>
      </c>
      <c r="C581" s="290">
        <v>2489.0299999999997</v>
      </c>
      <c r="D581" s="111">
        <v>98.555929518907163</v>
      </c>
      <c r="E581" s="380"/>
    </row>
    <row r="582" spans="1:5" s="9" customFormat="1" ht="15.75">
      <c r="A582" s="113" t="s">
        <v>7</v>
      </c>
      <c r="B582" s="292"/>
      <c r="C582" s="292"/>
      <c r="D582" s="111"/>
      <c r="E582" s="381"/>
    </row>
    <row r="583" spans="1:5" s="8" customFormat="1" ht="15.75">
      <c r="A583" s="122" t="s">
        <v>28</v>
      </c>
      <c r="B583" s="251">
        <f>B584+B585+B586+B587</f>
        <v>22535.804999999997</v>
      </c>
      <c r="C583" s="251">
        <f>C584+C585+C586+C587</f>
        <v>21772.214000000004</v>
      </c>
      <c r="D583" s="123">
        <v>96.611654209823001</v>
      </c>
      <c r="E583" s="498"/>
    </row>
    <row r="584" spans="1:5" s="8" customFormat="1" ht="15.75">
      <c r="A584" s="103" t="s">
        <v>9</v>
      </c>
      <c r="B584" s="308">
        <v>0</v>
      </c>
      <c r="C584" s="308">
        <v>0</v>
      </c>
      <c r="D584" s="123">
        <v>0</v>
      </c>
      <c r="E584" s="499"/>
    </row>
    <row r="585" spans="1:5" s="8" customFormat="1" ht="19.899999999999999" customHeight="1">
      <c r="A585" s="103" t="s">
        <v>4</v>
      </c>
      <c r="B585" s="309">
        <v>0</v>
      </c>
      <c r="C585" s="251">
        <v>0</v>
      </c>
      <c r="D585" s="123">
        <v>0</v>
      </c>
      <c r="E585" s="499"/>
    </row>
    <row r="586" spans="1:5" s="7" customFormat="1" ht="15.75">
      <c r="A586" s="103" t="s">
        <v>5</v>
      </c>
      <c r="B586" s="308">
        <f>B578+B572+B559+B553+B540+B534+B521+B515+B509+B503+B497+B485+B479+B473+B467</f>
        <v>22535.804999999997</v>
      </c>
      <c r="C586" s="308">
        <f>C578+C572+C559+C553+C540+C534+C521+C515+C509+C503+C497+C485+C479+C473+C467</f>
        <v>21772.214000000004</v>
      </c>
      <c r="D586" s="123">
        <f>C586/B586*100</f>
        <v>96.611654209823016</v>
      </c>
      <c r="E586" s="500"/>
    </row>
    <row r="587" spans="1:5" s="7" customFormat="1" ht="16.899999999999999" customHeight="1">
      <c r="A587" s="103" t="s">
        <v>7</v>
      </c>
      <c r="B587" s="251">
        <v>0</v>
      </c>
      <c r="C587" s="251">
        <v>0</v>
      </c>
      <c r="D587" s="123">
        <v>0</v>
      </c>
      <c r="E587" s="499"/>
    </row>
    <row r="588" spans="1:5" s="8" customFormat="1" ht="34.9" customHeight="1">
      <c r="A588" s="348" t="s">
        <v>275</v>
      </c>
      <c r="B588" s="349"/>
      <c r="C588" s="349"/>
      <c r="D588" s="349"/>
      <c r="E588" s="350"/>
    </row>
    <row r="589" spans="1:5" s="7" customFormat="1" ht="42.6" customHeight="1">
      <c r="A589" s="126" t="s">
        <v>221</v>
      </c>
      <c r="B589" s="284">
        <v>14748.100000000002</v>
      </c>
      <c r="C589" s="284">
        <v>12054.300409999998</v>
      </c>
      <c r="D589" s="127">
        <f>C589/B589*100</f>
        <v>81.734599100901107</v>
      </c>
      <c r="E589" s="443"/>
    </row>
    <row r="590" spans="1:5" s="7" customFormat="1" ht="88.5" customHeight="1">
      <c r="A590" s="56" t="s">
        <v>222</v>
      </c>
      <c r="B590" s="102">
        <v>936.8</v>
      </c>
      <c r="C590" s="102">
        <v>925.66459999999995</v>
      </c>
      <c r="D590" s="127">
        <f t="shared" ref="D590:D597" si="8">C590/B590*100</f>
        <v>98.811336464560213</v>
      </c>
      <c r="E590" s="501" t="s">
        <v>223</v>
      </c>
    </row>
    <row r="591" spans="1:5" s="7" customFormat="1" ht="34.15" customHeight="1">
      <c r="A591" s="28" t="s">
        <v>10</v>
      </c>
      <c r="B591" s="102">
        <v>936.8</v>
      </c>
      <c r="C591" s="102">
        <v>925.66459999999995</v>
      </c>
      <c r="D591" s="127">
        <f t="shared" si="8"/>
        <v>98.811336464560213</v>
      </c>
      <c r="E591" s="502"/>
    </row>
    <row r="592" spans="1:5" s="8" customFormat="1" ht="27.6" customHeight="1">
      <c r="A592" s="25" t="s">
        <v>4</v>
      </c>
      <c r="B592" s="97">
        <v>219.9</v>
      </c>
      <c r="C592" s="98">
        <v>219.9</v>
      </c>
      <c r="D592" s="233">
        <f t="shared" si="8"/>
        <v>100</v>
      </c>
      <c r="E592" s="502"/>
    </row>
    <row r="593" spans="1:5" s="8" customFormat="1" ht="90.75" customHeight="1">
      <c r="A593" s="25" t="s">
        <v>5</v>
      </c>
      <c r="B593" s="97">
        <v>716.9</v>
      </c>
      <c r="C593" s="98">
        <v>705.76459999999997</v>
      </c>
      <c r="D593" s="233">
        <f t="shared" si="8"/>
        <v>98.446728971962614</v>
      </c>
      <c r="E593" s="502"/>
    </row>
    <row r="594" spans="1:5" s="8" customFormat="1" ht="39" customHeight="1">
      <c r="A594" s="56" t="s">
        <v>224</v>
      </c>
      <c r="B594" s="102">
        <v>9990.8000000000029</v>
      </c>
      <c r="C594" s="102">
        <v>7309.0815300000004</v>
      </c>
      <c r="D594" s="127">
        <f t="shared" si="8"/>
        <v>73.158120771109409</v>
      </c>
      <c r="E594" s="435"/>
    </row>
    <row r="595" spans="1:5" s="8" customFormat="1" ht="17.45" customHeight="1">
      <c r="A595" s="28" t="s">
        <v>10</v>
      </c>
      <c r="B595" s="102">
        <v>9990.8000000000029</v>
      </c>
      <c r="C595" s="102">
        <v>7309.0815300000004</v>
      </c>
      <c r="D595" s="127">
        <f t="shared" si="8"/>
        <v>73.158120771109409</v>
      </c>
      <c r="E595" s="30"/>
    </row>
    <row r="596" spans="1:5" s="8" customFormat="1" ht="20.45" customHeight="1">
      <c r="A596" s="25" t="s">
        <v>4</v>
      </c>
      <c r="B596" s="97">
        <v>0</v>
      </c>
      <c r="C596" s="98">
        <v>0</v>
      </c>
      <c r="D596" s="127"/>
      <c r="E596" s="30"/>
    </row>
    <row r="597" spans="1:5" s="8" customFormat="1" ht="21" customHeight="1">
      <c r="A597" s="25" t="s">
        <v>5</v>
      </c>
      <c r="B597" s="97">
        <v>9990.8000000000029</v>
      </c>
      <c r="C597" s="97">
        <v>7309.0815300000004</v>
      </c>
      <c r="D597" s="127">
        <f t="shared" si="8"/>
        <v>73.158120771109409</v>
      </c>
      <c r="E597" s="30"/>
    </row>
    <row r="598" spans="1:5" s="8" customFormat="1" ht="114" customHeight="1">
      <c r="A598" s="56" t="s">
        <v>225</v>
      </c>
      <c r="B598" s="102">
        <v>0</v>
      </c>
      <c r="C598" s="102">
        <v>0</v>
      </c>
      <c r="D598" s="29">
        <v>0</v>
      </c>
      <c r="E598" s="30"/>
    </row>
    <row r="599" spans="1:5" s="8" customFormat="1" ht="21.75" customHeight="1">
      <c r="A599" s="28" t="s">
        <v>10</v>
      </c>
      <c r="B599" s="102">
        <v>0</v>
      </c>
      <c r="C599" s="102">
        <v>0</v>
      </c>
      <c r="D599" s="29">
        <v>0</v>
      </c>
      <c r="E599" s="31"/>
    </row>
    <row r="600" spans="1:5" s="8" customFormat="1" ht="20.45" customHeight="1">
      <c r="A600" s="25" t="s">
        <v>4</v>
      </c>
      <c r="B600" s="97">
        <v>0</v>
      </c>
      <c r="C600" s="98">
        <v>0</v>
      </c>
      <c r="D600" s="26">
        <v>0</v>
      </c>
      <c r="E600" s="31"/>
    </row>
    <row r="601" spans="1:5" s="8" customFormat="1" ht="19.5" customHeight="1">
      <c r="A601" s="25" t="s">
        <v>5</v>
      </c>
      <c r="B601" s="97">
        <v>0</v>
      </c>
      <c r="C601" s="98">
        <v>0</v>
      </c>
      <c r="D601" s="26">
        <v>0</v>
      </c>
      <c r="E601" s="31"/>
    </row>
    <row r="602" spans="1:5" s="8" customFormat="1" ht="409.6" customHeight="1">
      <c r="A602" s="56" t="s">
        <v>226</v>
      </c>
      <c r="B602" s="102">
        <v>9990.8000000000029</v>
      </c>
      <c r="C602" s="102">
        <v>7309.0815300000004</v>
      </c>
      <c r="D602" s="29">
        <f>C602/B602*100</f>
        <v>73.158120771109409</v>
      </c>
      <c r="E602" s="503" t="s">
        <v>227</v>
      </c>
    </row>
    <row r="603" spans="1:5" s="8" customFormat="1" ht="75.75" customHeight="1">
      <c r="A603" s="28" t="s">
        <v>10</v>
      </c>
      <c r="B603" s="102">
        <v>9990.8000000000029</v>
      </c>
      <c r="C603" s="102">
        <v>7309.0815300000004</v>
      </c>
      <c r="D603" s="29">
        <f>C603/B603*100</f>
        <v>73.158120771109409</v>
      </c>
      <c r="E603" s="504"/>
    </row>
    <row r="604" spans="1:5" s="8" customFormat="1" ht="168.75" customHeight="1">
      <c r="A604" s="25" t="s">
        <v>4</v>
      </c>
      <c r="B604" s="97">
        <v>0</v>
      </c>
      <c r="C604" s="98">
        <v>0</v>
      </c>
      <c r="D604" s="26">
        <v>0</v>
      </c>
      <c r="E604" s="504"/>
    </row>
    <row r="605" spans="1:5" s="8" customFormat="1" ht="376.5" customHeight="1">
      <c r="A605" s="25" t="s">
        <v>5</v>
      </c>
      <c r="B605" s="97">
        <v>9990.8000000000029</v>
      </c>
      <c r="C605" s="98">
        <v>7309.0815300000004</v>
      </c>
      <c r="D605" s="26">
        <f>C605/B605*100</f>
        <v>73.158120771109409</v>
      </c>
      <c r="E605" s="505"/>
    </row>
    <row r="606" spans="1:5" s="8" customFormat="1" ht="39.6" customHeight="1">
      <c r="A606" s="56" t="s">
        <v>228</v>
      </c>
      <c r="B606" s="102">
        <v>1665.3999999999999</v>
      </c>
      <c r="C606" s="102">
        <v>1664.4550399999996</v>
      </c>
      <c r="D606" s="29">
        <f t="shared" ref="D606:D669" si="9">C606/B606*100</f>
        <v>99.943259277050544</v>
      </c>
      <c r="E606" s="435" t="s">
        <v>229</v>
      </c>
    </row>
    <row r="607" spans="1:5" s="8" customFormat="1" ht="19.5" customHeight="1">
      <c r="A607" s="25" t="s">
        <v>4</v>
      </c>
      <c r="B607" s="97">
        <v>1665.3999999999999</v>
      </c>
      <c r="C607" s="98">
        <v>1664.4550399999996</v>
      </c>
      <c r="D607" s="26">
        <f t="shared" si="9"/>
        <v>99.943259277050544</v>
      </c>
      <c r="E607" s="31"/>
    </row>
    <row r="608" spans="1:5" s="8" customFormat="1" ht="45.6" customHeight="1">
      <c r="A608" s="56" t="s">
        <v>230</v>
      </c>
      <c r="B608" s="102">
        <v>33.9</v>
      </c>
      <c r="C608" s="102">
        <v>33.9</v>
      </c>
      <c r="D608" s="29">
        <f t="shared" si="9"/>
        <v>100</v>
      </c>
      <c r="E608" s="30" t="s">
        <v>231</v>
      </c>
    </row>
    <row r="609" spans="1:5" s="8" customFormat="1" ht="19.5" customHeight="1">
      <c r="A609" s="25" t="s">
        <v>9</v>
      </c>
      <c r="B609" s="97">
        <v>33.9</v>
      </c>
      <c r="C609" s="98">
        <v>33.9</v>
      </c>
      <c r="D609" s="26">
        <f t="shared" si="9"/>
        <v>100</v>
      </c>
      <c r="E609" s="31"/>
    </row>
    <row r="610" spans="1:5" s="8" customFormat="1" ht="21" customHeight="1">
      <c r="A610" s="25" t="s">
        <v>4</v>
      </c>
      <c r="B610" s="97">
        <v>0</v>
      </c>
      <c r="C610" s="98">
        <v>0</v>
      </c>
      <c r="D610" s="26"/>
      <c r="E610" s="31"/>
    </row>
    <row r="611" spans="1:5" s="8" customFormat="1" ht="22.15" customHeight="1">
      <c r="A611" s="25" t="s">
        <v>5</v>
      </c>
      <c r="B611" s="97">
        <v>0</v>
      </c>
      <c r="C611" s="98">
        <v>0</v>
      </c>
      <c r="D611" s="26"/>
      <c r="E611" s="31"/>
    </row>
    <row r="612" spans="1:5" s="8" customFormat="1" ht="19.5" customHeight="1">
      <c r="A612" s="25" t="s">
        <v>7</v>
      </c>
      <c r="B612" s="97">
        <v>0</v>
      </c>
      <c r="C612" s="98">
        <v>0</v>
      </c>
      <c r="D612" s="26"/>
      <c r="E612" s="31"/>
    </row>
    <row r="613" spans="1:5" s="8" customFormat="1" ht="55.5" customHeight="1">
      <c r="A613" s="56" t="s">
        <v>232</v>
      </c>
      <c r="B613" s="95">
        <v>463.1</v>
      </c>
      <c r="C613" s="95">
        <v>463.1</v>
      </c>
      <c r="D613" s="29">
        <f t="shared" si="9"/>
        <v>100</v>
      </c>
      <c r="E613" s="506"/>
    </row>
    <row r="614" spans="1:5" s="8" customFormat="1" ht="24" customHeight="1">
      <c r="A614" s="28" t="s">
        <v>10</v>
      </c>
      <c r="B614" s="102">
        <v>463.1</v>
      </c>
      <c r="C614" s="102">
        <v>463.1</v>
      </c>
      <c r="D614" s="29">
        <f t="shared" si="9"/>
        <v>100</v>
      </c>
      <c r="E614" s="31"/>
    </row>
    <row r="615" spans="1:5" s="8" customFormat="1" ht="19.5" customHeight="1">
      <c r="A615" s="25" t="s">
        <v>4</v>
      </c>
      <c r="B615" s="97">
        <v>0</v>
      </c>
      <c r="C615" s="97">
        <v>0</v>
      </c>
      <c r="D615" s="26"/>
      <c r="E615" s="31"/>
    </row>
    <row r="616" spans="1:5" s="8" customFormat="1" ht="21" customHeight="1">
      <c r="A616" s="25" t="s">
        <v>5</v>
      </c>
      <c r="B616" s="97">
        <v>463.1</v>
      </c>
      <c r="C616" s="97">
        <v>463.1</v>
      </c>
      <c r="D616" s="26">
        <f t="shared" si="9"/>
        <v>100</v>
      </c>
      <c r="E616" s="31"/>
    </row>
    <row r="617" spans="1:5" s="8" customFormat="1" ht="43.15" customHeight="1">
      <c r="A617" s="56" t="s">
        <v>233</v>
      </c>
      <c r="B617" s="102">
        <v>133.1</v>
      </c>
      <c r="C617" s="102">
        <v>133.1</v>
      </c>
      <c r="D617" s="29">
        <f t="shared" si="9"/>
        <v>100</v>
      </c>
      <c r="E617" s="507" t="s">
        <v>234</v>
      </c>
    </row>
    <row r="618" spans="1:5" s="8" customFormat="1" ht="21.6" customHeight="1">
      <c r="A618" s="28" t="s">
        <v>10</v>
      </c>
      <c r="B618" s="102">
        <v>133.1</v>
      </c>
      <c r="C618" s="102">
        <v>133.1</v>
      </c>
      <c r="D618" s="29">
        <f t="shared" si="9"/>
        <v>100</v>
      </c>
      <c r="E618" s="508"/>
    </row>
    <row r="619" spans="1:5" s="8" customFormat="1" ht="22.9" customHeight="1">
      <c r="A619" s="25" t="s">
        <v>4</v>
      </c>
      <c r="B619" s="97">
        <v>0</v>
      </c>
      <c r="C619" s="98">
        <v>0</v>
      </c>
      <c r="D619" s="26"/>
      <c r="E619" s="508"/>
    </row>
    <row r="620" spans="1:5" s="8" customFormat="1" ht="18.600000000000001" customHeight="1">
      <c r="A620" s="25" t="s">
        <v>5</v>
      </c>
      <c r="B620" s="97">
        <v>133.1</v>
      </c>
      <c r="C620" s="98">
        <v>133.1</v>
      </c>
      <c r="D620" s="26">
        <f t="shared" si="9"/>
        <v>100</v>
      </c>
      <c r="E620" s="509"/>
    </row>
    <row r="621" spans="1:5" s="8" customFormat="1" ht="37.15" customHeight="1">
      <c r="A621" s="56" t="s">
        <v>235</v>
      </c>
      <c r="B621" s="102">
        <v>330</v>
      </c>
      <c r="C621" s="102">
        <v>330</v>
      </c>
      <c r="D621" s="29">
        <f t="shared" si="9"/>
        <v>100</v>
      </c>
      <c r="E621" s="510" t="s">
        <v>236</v>
      </c>
    </row>
    <row r="622" spans="1:5" s="8" customFormat="1" ht="18" customHeight="1">
      <c r="A622" s="28" t="s">
        <v>10</v>
      </c>
      <c r="B622" s="102">
        <v>330</v>
      </c>
      <c r="C622" s="102">
        <v>330</v>
      </c>
      <c r="D622" s="29">
        <f t="shared" si="9"/>
        <v>100</v>
      </c>
      <c r="E622" s="511"/>
    </row>
    <row r="623" spans="1:5" s="8" customFormat="1" ht="19.5" customHeight="1">
      <c r="A623" s="25" t="s">
        <v>9</v>
      </c>
      <c r="B623" s="97">
        <v>0</v>
      </c>
      <c r="C623" s="98">
        <v>0</v>
      </c>
      <c r="D623" s="26"/>
      <c r="E623" s="511"/>
    </row>
    <row r="624" spans="1:5" s="8" customFormat="1" ht="22.9" customHeight="1">
      <c r="A624" s="25" t="s">
        <v>4</v>
      </c>
      <c r="B624" s="97">
        <v>0</v>
      </c>
      <c r="C624" s="98">
        <v>0</v>
      </c>
      <c r="D624" s="26"/>
      <c r="E624" s="511"/>
    </row>
    <row r="625" spans="1:5" s="8" customFormat="1" ht="120.6" customHeight="1">
      <c r="A625" s="25" t="s">
        <v>5</v>
      </c>
      <c r="B625" s="97">
        <v>330</v>
      </c>
      <c r="C625" s="98">
        <v>330</v>
      </c>
      <c r="D625" s="26">
        <f t="shared" si="9"/>
        <v>100</v>
      </c>
      <c r="E625" s="512"/>
    </row>
    <row r="626" spans="1:5" s="8" customFormat="1" ht="44.45" customHeight="1">
      <c r="A626" s="56" t="s">
        <v>237</v>
      </c>
      <c r="B626" s="102">
        <v>1000</v>
      </c>
      <c r="C626" s="102">
        <v>1000</v>
      </c>
      <c r="D626" s="29">
        <f t="shared" si="9"/>
        <v>100</v>
      </c>
      <c r="E626" s="506"/>
    </row>
    <row r="627" spans="1:5" s="8" customFormat="1" ht="16.149999999999999" customHeight="1">
      <c r="A627" s="28" t="s">
        <v>10</v>
      </c>
      <c r="B627" s="102">
        <v>1000</v>
      </c>
      <c r="C627" s="102">
        <v>1000</v>
      </c>
      <c r="D627" s="29">
        <f t="shared" si="9"/>
        <v>100</v>
      </c>
      <c r="E627" s="31"/>
    </row>
    <row r="628" spans="1:5" s="8" customFormat="1" ht="16.899999999999999" customHeight="1">
      <c r="A628" s="25" t="s">
        <v>4</v>
      </c>
      <c r="B628" s="97">
        <v>800</v>
      </c>
      <c r="C628" s="98">
        <v>800</v>
      </c>
      <c r="D628" s="26">
        <f t="shared" si="9"/>
        <v>100</v>
      </c>
      <c r="E628" s="31"/>
    </row>
    <row r="629" spans="1:5" s="8" customFormat="1" ht="19.5" customHeight="1">
      <c r="A629" s="25" t="s">
        <v>5</v>
      </c>
      <c r="B629" s="97">
        <v>200</v>
      </c>
      <c r="C629" s="98">
        <v>200</v>
      </c>
      <c r="D629" s="26">
        <f t="shared" si="9"/>
        <v>100</v>
      </c>
      <c r="E629" s="31"/>
    </row>
    <row r="630" spans="1:5" s="8" customFormat="1" ht="130.9" customHeight="1">
      <c r="A630" s="56" t="s">
        <v>238</v>
      </c>
      <c r="B630" s="102">
        <v>1000</v>
      </c>
      <c r="C630" s="102">
        <v>1000</v>
      </c>
      <c r="D630" s="29">
        <f t="shared" si="9"/>
        <v>100</v>
      </c>
      <c r="E630" s="30" t="s">
        <v>239</v>
      </c>
    </row>
    <row r="631" spans="1:5" s="8" customFormat="1" ht="18.600000000000001" customHeight="1">
      <c r="A631" s="28" t="s">
        <v>10</v>
      </c>
      <c r="B631" s="102">
        <v>1000</v>
      </c>
      <c r="C631" s="102">
        <v>1000</v>
      </c>
      <c r="D631" s="29">
        <f t="shared" si="9"/>
        <v>100</v>
      </c>
      <c r="E631" s="513"/>
    </row>
    <row r="632" spans="1:5" s="8" customFormat="1" ht="19.149999999999999" customHeight="1">
      <c r="A632" s="25" t="s">
        <v>4</v>
      </c>
      <c r="B632" s="97">
        <v>800</v>
      </c>
      <c r="C632" s="98">
        <v>800</v>
      </c>
      <c r="D632" s="26">
        <f t="shared" si="9"/>
        <v>100</v>
      </c>
      <c r="E632" s="31"/>
    </row>
    <row r="633" spans="1:5" s="8" customFormat="1" ht="19.5" customHeight="1">
      <c r="A633" s="25" t="s">
        <v>5</v>
      </c>
      <c r="B633" s="97">
        <v>200</v>
      </c>
      <c r="C633" s="98">
        <v>200</v>
      </c>
      <c r="D633" s="26">
        <f t="shared" si="9"/>
        <v>100</v>
      </c>
      <c r="E633" s="31"/>
    </row>
    <row r="634" spans="1:5" s="8" customFormat="1" ht="40.15" customHeight="1">
      <c r="A634" s="56" t="s">
        <v>240</v>
      </c>
      <c r="B634" s="102">
        <v>658.1</v>
      </c>
      <c r="C634" s="102">
        <v>658.09924000000001</v>
      </c>
      <c r="D634" s="29">
        <f t="shared" si="9"/>
        <v>99.999884516031003</v>
      </c>
      <c r="E634" s="30"/>
    </row>
    <row r="635" spans="1:5" s="8" customFormat="1" ht="37.15" customHeight="1">
      <c r="A635" s="56" t="s">
        <v>241</v>
      </c>
      <c r="B635" s="102">
        <v>32.700000000000003</v>
      </c>
      <c r="C635" s="102">
        <v>32.700000000000003</v>
      </c>
      <c r="D635" s="29">
        <f t="shared" si="9"/>
        <v>100</v>
      </c>
      <c r="E635" s="435" t="s">
        <v>242</v>
      </c>
    </row>
    <row r="636" spans="1:5" s="8" customFormat="1" ht="27.6" customHeight="1">
      <c r="A636" s="25" t="s">
        <v>5</v>
      </c>
      <c r="B636" s="97">
        <v>32.700000000000003</v>
      </c>
      <c r="C636" s="98">
        <v>32.700000000000003</v>
      </c>
      <c r="D636" s="26">
        <f t="shared" si="9"/>
        <v>100</v>
      </c>
      <c r="E636" s="31"/>
    </row>
    <row r="637" spans="1:5" s="8" customFormat="1" ht="70.900000000000006" customHeight="1">
      <c r="A637" s="56" t="s">
        <v>243</v>
      </c>
      <c r="B637" s="102">
        <v>81.099999999999994</v>
      </c>
      <c r="C637" s="102">
        <v>81.099999999999994</v>
      </c>
      <c r="D637" s="29">
        <f t="shared" si="9"/>
        <v>100</v>
      </c>
      <c r="E637" s="435" t="s">
        <v>244</v>
      </c>
    </row>
    <row r="638" spans="1:5" s="13" customFormat="1" ht="23.25" customHeight="1">
      <c r="A638" s="25" t="s">
        <v>5</v>
      </c>
      <c r="B638" s="97">
        <v>81.099999999999994</v>
      </c>
      <c r="C638" s="98">
        <v>81.099999999999994</v>
      </c>
      <c r="D638" s="26">
        <f t="shared" si="9"/>
        <v>100</v>
      </c>
      <c r="E638" s="31"/>
    </row>
    <row r="639" spans="1:5" s="8" customFormat="1" ht="64.150000000000006" customHeight="1">
      <c r="A639" s="56" t="s">
        <v>245</v>
      </c>
      <c r="B639" s="102">
        <v>63</v>
      </c>
      <c r="C639" s="102">
        <v>63</v>
      </c>
      <c r="D639" s="29">
        <f t="shared" si="9"/>
        <v>100</v>
      </c>
      <c r="E639" s="435" t="s">
        <v>246</v>
      </c>
    </row>
    <row r="640" spans="1:5" s="8" customFormat="1" ht="20.45" customHeight="1">
      <c r="A640" s="25" t="s">
        <v>5</v>
      </c>
      <c r="B640" s="97">
        <v>63</v>
      </c>
      <c r="C640" s="98">
        <v>63</v>
      </c>
      <c r="D640" s="26">
        <f t="shared" si="9"/>
        <v>100</v>
      </c>
      <c r="E640" s="31"/>
    </row>
    <row r="641" spans="1:5" s="8" customFormat="1" ht="184.5" customHeight="1">
      <c r="A641" s="56" t="s">
        <v>247</v>
      </c>
      <c r="B641" s="102">
        <v>316.3</v>
      </c>
      <c r="C641" s="102">
        <v>316.29924</v>
      </c>
      <c r="D641" s="29">
        <f t="shared" si="9"/>
        <v>99.999759721783107</v>
      </c>
      <c r="E641" s="435" t="s">
        <v>248</v>
      </c>
    </row>
    <row r="642" spans="1:5" s="8" customFormat="1" ht="22.15" customHeight="1">
      <c r="A642" s="25" t="s">
        <v>5</v>
      </c>
      <c r="B642" s="97">
        <v>316.3</v>
      </c>
      <c r="C642" s="98">
        <v>316.29924</v>
      </c>
      <c r="D642" s="26">
        <f t="shared" si="9"/>
        <v>99.999759721783107</v>
      </c>
      <c r="E642" s="31"/>
    </row>
    <row r="643" spans="1:5" s="8" customFormat="1" ht="46.9" customHeight="1">
      <c r="A643" s="56" t="s">
        <v>249</v>
      </c>
      <c r="B643" s="102">
        <v>165</v>
      </c>
      <c r="C643" s="102">
        <v>165</v>
      </c>
      <c r="D643" s="29">
        <f t="shared" si="9"/>
        <v>100</v>
      </c>
      <c r="E643" s="435" t="s">
        <v>250</v>
      </c>
    </row>
    <row r="644" spans="1:5" s="8" customFormat="1" ht="15.75">
      <c r="A644" s="25" t="s">
        <v>5</v>
      </c>
      <c r="B644" s="97">
        <v>165</v>
      </c>
      <c r="C644" s="98">
        <v>165</v>
      </c>
      <c r="D644" s="26">
        <f t="shared" si="9"/>
        <v>100</v>
      </c>
      <c r="E644" s="31"/>
    </row>
    <row r="645" spans="1:5" s="8" customFormat="1" ht="39" customHeight="1">
      <c r="A645" s="126" t="s">
        <v>251</v>
      </c>
      <c r="B645" s="95">
        <v>838.06</v>
      </c>
      <c r="C645" s="95">
        <v>838.05600000000004</v>
      </c>
      <c r="D645" s="29">
        <f t="shared" si="9"/>
        <v>99.999522707204747</v>
      </c>
      <c r="E645" s="443"/>
    </row>
    <row r="646" spans="1:5" s="8" customFormat="1" ht="31.5">
      <c r="A646" s="56" t="s">
        <v>252</v>
      </c>
      <c r="B646" s="102">
        <v>195.7</v>
      </c>
      <c r="C646" s="102">
        <v>195.70000000000002</v>
      </c>
      <c r="D646" s="29">
        <f t="shared" si="9"/>
        <v>100.00000000000003</v>
      </c>
      <c r="E646" s="435"/>
    </row>
    <row r="647" spans="1:5" s="7" customFormat="1" ht="228.75" customHeight="1">
      <c r="A647" s="56" t="s">
        <v>253</v>
      </c>
      <c r="B647" s="102">
        <v>195.7</v>
      </c>
      <c r="C647" s="102">
        <v>195.70000000000002</v>
      </c>
      <c r="D647" s="29">
        <f t="shared" si="9"/>
        <v>100.00000000000003</v>
      </c>
      <c r="E647" s="435" t="s">
        <v>254</v>
      </c>
    </row>
    <row r="648" spans="1:5" s="8" customFormat="1" ht="15.75">
      <c r="A648" s="28" t="s">
        <v>10</v>
      </c>
      <c r="B648" s="102">
        <v>195.7</v>
      </c>
      <c r="C648" s="102">
        <v>195.70000000000002</v>
      </c>
      <c r="D648" s="29">
        <f t="shared" si="9"/>
        <v>100.00000000000003</v>
      </c>
      <c r="E648" s="31"/>
    </row>
    <row r="649" spans="1:5" s="8" customFormat="1" ht="21" customHeight="1">
      <c r="A649" s="25" t="s">
        <v>255</v>
      </c>
      <c r="B649" s="97">
        <v>195.7</v>
      </c>
      <c r="C649" s="98">
        <v>195.70000000000002</v>
      </c>
      <c r="D649" s="26">
        <f t="shared" si="9"/>
        <v>100.00000000000003</v>
      </c>
      <c r="E649" s="31"/>
    </row>
    <row r="650" spans="1:5" s="8" customFormat="1" ht="33.6" customHeight="1">
      <c r="A650" s="56" t="s">
        <v>256</v>
      </c>
      <c r="B650" s="102">
        <v>152.80000000000001</v>
      </c>
      <c r="C650" s="102">
        <v>152.80000000000001</v>
      </c>
      <c r="D650" s="29">
        <f t="shared" si="9"/>
        <v>100</v>
      </c>
      <c r="E650" s="514"/>
    </row>
    <row r="651" spans="1:5" s="8" customFormat="1" ht="117.75" customHeight="1">
      <c r="A651" s="56" t="s">
        <v>257</v>
      </c>
      <c r="B651" s="102">
        <v>152.80000000000001</v>
      </c>
      <c r="C651" s="102">
        <v>152.80000000000001</v>
      </c>
      <c r="D651" s="29">
        <f t="shared" si="9"/>
        <v>100</v>
      </c>
      <c r="E651" s="514" t="s">
        <v>258</v>
      </c>
    </row>
    <row r="652" spans="1:5" s="8" customFormat="1" ht="15.75">
      <c r="A652" s="28" t="s">
        <v>10</v>
      </c>
      <c r="B652" s="102">
        <v>152.80000000000001</v>
      </c>
      <c r="C652" s="102">
        <v>152.80000000000001</v>
      </c>
      <c r="D652" s="29">
        <f t="shared" si="9"/>
        <v>100</v>
      </c>
      <c r="E652" s="515"/>
    </row>
    <row r="653" spans="1:5" s="8" customFormat="1" ht="19.899999999999999" customHeight="1">
      <c r="A653" s="25" t="s">
        <v>5</v>
      </c>
      <c r="B653" s="97">
        <v>152.80000000000001</v>
      </c>
      <c r="C653" s="98">
        <v>152.80000000000001</v>
      </c>
      <c r="D653" s="26">
        <f t="shared" si="9"/>
        <v>100</v>
      </c>
      <c r="E653" s="516"/>
    </row>
    <row r="654" spans="1:5" s="8" customFormat="1" ht="31.5">
      <c r="A654" s="56" t="s">
        <v>259</v>
      </c>
      <c r="B654" s="102">
        <v>489.56</v>
      </c>
      <c r="C654" s="102">
        <v>489.55600000000004</v>
      </c>
      <c r="D654" s="29">
        <f t="shared" si="9"/>
        <v>99.999182939782671</v>
      </c>
      <c r="E654" s="514"/>
    </row>
    <row r="655" spans="1:5" s="7" customFormat="1" ht="130.5" customHeight="1">
      <c r="A655" s="56" t="s">
        <v>260</v>
      </c>
      <c r="B655" s="102">
        <v>109</v>
      </c>
      <c r="C655" s="102">
        <v>109</v>
      </c>
      <c r="D655" s="29">
        <f t="shared" si="9"/>
        <v>100</v>
      </c>
      <c r="E655" s="435" t="s">
        <v>261</v>
      </c>
    </row>
    <row r="656" spans="1:5" s="8" customFormat="1" ht="15.75">
      <c r="A656" s="25" t="s">
        <v>5</v>
      </c>
      <c r="B656" s="97">
        <v>109</v>
      </c>
      <c r="C656" s="98">
        <v>109</v>
      </c>
      <c r="D656" s="26">
        <f t="shared" si="9"/>
        <v>100</v>
      </c>
      <c r="E656" s="31"/>
    </row>
    <row r="657" spans="1:5" s="8" customFormat="1" ht="39.6" customHeight="1">
      <c r="A657" s="25" t="s">
        <v>262</v>
      </c>
      <c r="B657" s="102">
        <v>81.099999999999994</v>
      </c>
      <c r="C657" s="102">
        <v>81.099999999999994</v>
      </c>
      <c r="D657" s="29">
        <f t="shared" si="9"/>
        <v>100</v>
      </c>
      <c r="E657" s="510" t="s">
        <v>263</v>
      </c>
    </row>
    <row r="658" spans="1:5" s="9" customFormat="1" ht="48" customHeight="1">
      <c r="A658" s="25" t="s">
        <v>5</v>
      </c>
      <c r="B658" s="97">
        <v>81.099999999999994</v>
      </c>
      <c r="C658" s="98">
        <v>81.099999999999994</v>
      </c>
      <c r="D658" s="26">
        <f t="shared" si="9"/>
        <v>100</v>
      </c>
      <c r="E658" s="511"/>
    </row>
    <row r="659" spans="1:5" s="9" customFormat="1" ht="37.9" customHeight="1">
      <c r="A659" s="56" t="s">
        <v>264</v>
      </c>
      <c r="B659" s="102">
        <v>170</v>
      </c>
      <c r="C659" s="102">
        <v>170</v>
      </c>
      <c r="D659" s="29">
        <f t="shared" si="9"/>
        <v>100</v>
      </c>
      <c r="E659" s="30" t="s">
        <v>265</v>
      </c>
    </row>
    <row r="660" spans="1:5" s="9" customFormat="1" ht="15.75">
      <c r="A660" s="28" t="s">
        <v>10</v>
      </c>
      <c r="B660" s="102">
        <v>170</v>
      </c>
      <c r="C660" s="102">
        <v>170</v>
      </c>
      <c r="D660" s="29">
        <f t="shared" si="9"/>
        <v>100</v>
      </c>
      <c r="E660" s="513"/>
    </row>
    <row r="661" spans="1:5" s="8" customFormat="1" ht="19.899999999999999" customHeight="1">
      <c r="A661" s="25" t="s">
        <v>5</v>
      </c>
      <c r="B661" s="97">
        <v>170</v>
      </c>
      <c r="C661" s="98">
        <v>170</v>
      </c>
      <c r="D661" s="26">
        <f t="shared" si="9"/>
        <v>100</v>
      </c>
      <c r="E661" s="56"/>
    </row>
    <row r="662" spans="1:5" s="8" customFormat="1" ht="127.5" customHeight="1">
      <c r="A662" s="56" t="s">
        <v>266</v>
      </c>
      <c r="B662" s="102">
        <v>97.46</v>
      </c>
      <c r="C662" s="95">
        <v>97.456000000000003</v>
      </c>
      <c r="D662" s="29">
        <f t="shared" si="9"/>
        <v>99.995895752103436</v>
      </c>
      <c r="E662" s="30" t="s">
        <v>267</v>
      </c>
    </row>
    <row r="663" spans="1:5" s="8" customFormat="1" ht="15.75">
      <c r="A663" s="25" t="s">
        <v>5</v>
      </c>
      <c r="B663" s="97">
        <v>97.46</v>
      </c>
      <c r="C663" s="98">
        <v>97.456000000000003</v>
      </c>
      <c r="D663" s="26">
        <f t="shared" si="9"/>
        <v>99.995895752103436</v>
      </c>
      <c r="E663" s="31"/>
    </row>
    <row r="664" spans="1:5" s="8" customFormat="1" ht="142.5" customHeight="1">
      <c r="A664" s="56" t="s">
        <v>268</v>
      </c>
      <c r="B664" s="102">
        <v>32</v>
      </c>
      <c r="C664" s="95">
        <v>31.999999999999996</v>
      </c>
      <c r="D664" s="29">
        <f t="shared" si="9"/>
        <v>99.999999999999986</v>
      </c>
      <c r="E664" s="435" t="s">
        <v>269</v>
      </c>
    </row>
    <row r="665" spans="1:5" s="8" customFormat="1" ht="37.5" customHeight="1">
      <c r="A665" s="25" t="s">
        <v>5</v>
      </c>
      <c r="B665" s="97">
        <v>32</v>
      </c>
      <c r="C665" s="98">
        <v>31.999999999999996</v>
      </c>
      <c r="D665" s="26">
        <f t="shared" si="9"/>
        <v>99.999999999999986</v>
      </c>
      <c r="E665" s="31"/>
    </row>
    <row r="666" spans="1:5" s="8" customFormat="1" ht="63">
      <c r="A666" s="126" t="s">
        <v>270</v>
      </c>
      <c r="B666" s="95">
        <v>10452.200000000001</v>
      </c>
      <c r="C666" s="95">
        <v>9704.0246899999984</v>
      </c>
      <c r="D666" s="29">
        <f t="shared" si="9"/>
        <v>92.841934616635712</v>
      </c>
      <c r="E666" s="443"/>
    </row>
    <row r="667" spans="1:5" s="7" customFormat="1" ht="64.5" customHeight="1">
      <c r="A667" s="56" t="s">
        <v>271</v>
      </c>
      <c r="B667" s="102">
        <v>7030.8</v>
      </c>
      <c r="C667" s="95">
        <v>6661.7678399999995</v>
      </c>
      <c r="D667" s="29">
        <f t="shared" si="9"/>
        <v>94.751206690561517</v>
      </c>
      <c r="E667" s="30" t="s">
        <v>272</v>
      </c>
    </row>
    <row r="668" spans="1:5" s="7" customFormat="1" ht="15.75">
      <c r="A668" s="28" t="s">
        <v>10</v>
      </c>
      <c r="B668" s="102">
        <v>7030.8</v>
      </c>
      <c r="C668" s="95">
        <v>6661.7678399999995</v>
      </c>
      <c r="D668" s="29">
        <f t="shared" si="9"/>
        <v>94.751206690561517</v>
      </c>
      <c r="E668" s="515"/>
    </row>
    <row r="669" spans="1:5" s="7" customFormat="1" ht="18.75">
      <c r="A669" s="25" t="s">
        <v>9</v>
      </c>
      <c r="B669" s="97">
        <v>4301.8999999999996</v>
      </c>
      <c r="C669" s="98">
        <v>4301.8999999999996</v>
      </c>
      <c r="D669" s="26">
        <f t="shared" si="9"/>
        <v>100</v>
      </c>
      <c r="E669" s="517"/>
    </row>
    <row r="670" spans="1:5" s="7" customFormat="1" ht="15.75">
      <c r="A670" s="25" t="s">
        <v>4</v>
      </c>
      <c r="B670" s="97">
        <v>2728.9000000000005</v>
      </c>
      <c r="C670" s="98">
        <v>2359.8678399999999</v>
      </c>
      <c r="D670" s="26">
        <f t="shared" ref="D670:D677" si="10">C670/B670*100</f>
        <v>86.476889589211751</v>
      </c>
      <c r="E670" s="516"/>
    </row>
    <row r="671" spans="1:5" s="7" customFormat="1" ht="65.45" customHeight="1">
      <c r="A671" s="56" t="s">
        <v>273</v>
      </c>
      <c r="B671" s="102">
        <v>3421.3999999999996</v>
      </c>
      <c r="C671" s="95">
        <v>3042.2568500000002</v>
      </c>
      <c r="D671" s="29">
        <f t="shared" si="10"/>
        <v>88.918479277488757</v>
      </c>
      <c r="E671" s="30" t="s">
        <v>274</v>
      </c>
    </row>
    <row r="672" spans="1:5" s="8" customFormat="1" ht="21.6" customHeight="1">
      <c r="A672" s="25" t="s">
        <v>5</v>
      </c>
      <c r="B672" s="97">
        <v>3421.3999999999996</v>
      </c>
      <c r="C672" s="98">
        <v>3042.2568500000002</v>
      </c>
      <c r="D672" s="26">
        <f t="shared" si="10"/>
        <v>88.918479277488757</v>
      </c>
      <c r="E672" s="518"/>
    </row>
    <row r="673" spans="1:5" s="8" customFormat="1" ht="15.75">
      <c r="A673" s="131" t="s">
        <v>28</v>
      </c>
      <c r="B673" s="104">
        <f>B674</f>
        <v>26038.36</v>
      </c>
      <c r="C673" s="104">
        <f>C674</f>
        <v>22596.381100000002</v>
      </c>
      <c r="D673" s="133">
        <f>C673/B673*100</f>
        <v>86.781122543816139</v>
      </c>
      <c r="E673" s="448"/>
    </row>
    <row r="674" spans="1:5" s="8" customFormat="1" ht="15.75">
      <c r="A674" s="122" t="s">
        <v>10</v>
      </c>
      <c r="B674" s="104">
        <f>B675+B676+B677</f>
        <v>26038.36</v>
      </c>
      <c r="C674" s="104">
        <f>C675+C676+C677</f>
        <v>22596.381100000002</v>
      </c>
      <c r="D674" s="133">
        <f>C674/B674*100</f>
        <v>86.781122543816139</v>
      </c>
      <c r="E674" s="519"/>
    </row>
    <row r="675" spans="1:5" s="8" customFormat="1" ht="20.45" customHeight="1">
      <c r="A675" s="122" t="s">
        <v>9</v>
      </c>
      <c r="B675" s="105">
        <v>4335.7999999999993</v>
      </c>
      <c r="C675" s="104">
        <v>4335.8</v>
      </c>
      <c r="D675" s="133">
        <f t="shared" si="10"/>
        <v>100.00000000000003</v>
      </c>
      <c r="E675" s="519"/>
    </row>
    <row r="676" spans="1:5" s="8" customFormat="1" ht="15.75">
      <c r="A676" s="122" t="s">
        <v>4</v>
      </c>
      <c r="B676" s="105">
        <v>5414.2</v>
      </c>
      <c r="C676" s="104">
        <v>5044.2228800000003</v>
      </c>
      <c r="D676" s="133">
        <f t="shared" si="10"/>
        <v>93.166541317276796</v>
      </c>
      <c r="E676" s="519"/>
    </row>
    <row r="677" spans="1:5" s="8" customFormat="1" ht="15.75">
      <c r="A677" s="122" t="s">
        <v>5</v>
      </c>
      <c r="B677" s="105">
        <v>16288.360000000002</v>
      </c>
      <c r="C677" s="104">
        <v>13216.358220000002</v>
      </c>
      <c r="D677" s="133">
        <f t="shared" si="10"/>
        <v>81.139895115284773</v>
      </c>
      <c r="E677" s="519"/>
    </row>
    <row r="678" spans="1:5" s="8" customFormat="1" ht="42.75" customHeight="1">
      <c r="A678" s="384" t="s">
        <v>276</v>
      </c>
      <c r="B678" s="385"/>
      <c r="C678" s="385"/>
      <c r="D678" s="385"/>
      <c r="E678" s="386"/>
    </row>
    <row r="679" spans="1:5" s="8" customFormat="1" ht="47.25">
      <c r="A679" s="134" t="s">
        <v>277</v>
      </c>
      <c r="B679" s="137">
        <v>61837.600000000006</v>
      </c>
      <c r="C679" s="137">
        <v>58757.200000000004</v>
      </c>
      <c r="D679" s="137">
        <f>C679/B679*100</f>
        <v>95.018564756717595</v>
      </c>
      <c r="E679" s="520" t="s">
        <v>278</v>
      </c>
    </row>
    <row r="680" spans="1:5" s="8" customFormat="1" ht="15.75">
      <c r="A680" s="136" t="s">
        <v>159</v>
      </c>
      <c r="B680" s="137">
        <v>61837.600000000006</v>
      </c>
      <c r="C680" s="137">
        <v>58757.200000000004</v>
      </c>
      <c r="D680" s="137">
        <f t="shared" ref="D680:D742" si="11">C680/B680*100</f>
        <v>95.018564756717595</v>
      </c>
      <c r="E680" s="521"/>
    </row>
    <row r="681" spans="1:5" s="7" customFormat="1" ht="15.75">
      <c r="A681" s="241" t="s">
        <v>4</v>
      </c>
      <c r="B681" s="135">
        <v>0</v>
      </c>
      <c r="C681" s="135">
        <v>0</v>
      </c>
      <c r="D681" s="135">
        <v>0</v>
      </c>
      <c r="E681" s="521"/>
    </row>
    <row r="682" spans="1:5" s="8" customFormat="1" ht="15.75">
      <c r="A682" s="241" t="s">
        <v>5</v>
      </c>
      <c r="B682" s="135">
        <v>61837.600000000006</v>
      </c>
      <c r="C682" s="135">
        <v>58757.200000000004</v>
      </c>
      <c r="D682" s="135">
        <f t="shared" si="11"/>
        <v>95.018564756717595</v>
      </c>
      <c r="E682" s="521"/>
    </row>
    <row r="683" spans="1:5" s="9" customFormat="1" ht="15.75">
      <c r="A683" s="241" t="s">
        <v>9</v>
      </c>
      <c r="B683" s="135">
        <v>0</v>
      </c>
      <c r="C683" s="135">
        <v>0</v>
      </c>
      <c r="D683" s="135">
        <v>0</v>
      </c>
      <c r="E683" s="521"/>
    </row>
    <row r="684" spans="1:5" s="9" customFormat="1" ht="409.5" customHeight="1">
      <c r="A684" s="241" t="s">
        <v>7</v>
      </c>
      <c r="B684" s="135">
        <v>0</v>
      </c>
      <c r="C684" s="135">
        <v>0</v>
      </c>
      <c r="D684" s="135">
        <v>0</v>
      </c>
      <c r="E684" s="522"/>
    </row>
    <row r="685" spans="1:5" s="9" customFormat="1" ht="34.9" customHeight="1">
      <c r="A685" s="134" t="s">
        <v>280</v>
      </c>
      <c r="B685" s="137">
        <v>33944.501469999996</v>
      </c>
      <c r="C685" s="137">
        <v>23964.79</v>
      </c>
      <c r="D685" s="137">
        <f t="shared" si="11"/>
        <v>70.599917400996375</v>
      </c>
      <c r="E685" s="523"/>
    </row>
    <row r="686" spans="1:5" s="9" customFormat="1" ht="15.75">
      <c r="A686" s="136" t="s">
        <v>159</v>
      </c>
      <c r="B686" s="137">
        <v>33944.501469999996</v>
      </c>
      <c r="C686" s="137">
        <v>23964.79</v>
      </c>
      <c r="D686" s="137">
        <f t="shared" si="11"/>
        <v>70.599917400996375</v>
      </c>
      <c r="E686" s="523"/>
    </row>
    <row r="687" spans="1:5" s="9" customFormat="1" ht="15.75">
      <c r="A687" s="241" t="s">
        <v>4</v>
      </c>
      <c r="B687" s="135">
        <v>0</v>
      </c>
      <c r="C687" s="135">
        <v>0</v>
      </c>
      <c r="D687" s="135">
        <v>0</v>
      </c>
      <c r="E687" s="523"/>
    </row>
    <row r="688" spans="1:5" s="8" customFormat="1" ht="19.899999999999999" customHeight="1">
      <c r="A688" s="241" t="s">
        <v>5</v>
      </c>
      <c r="B688" s="135">
        <v>33944.501470000003</v>
      </c>
      <c r="C688" s="135">
        <v>23964.79</v>
      </c>
      <c r="D688" s="135">
        <f t="shared" si="11"/>
        <v>70.599917400996375</v>
      </c>
      <c r="E688" s="523"/>
    </row>
    <row r="689" spans="1:5" s="9" customFormat="1" ht="18.600000000000001" customHeight="1">
      <c r="A689" s="241" t="s">
        <v>9</v>
      </c>
      <c r="B689" s="135">
        <v>0</v>
      </c>
      <c r="C689" s="135">
        <v>0</v>
      </c>
      <c r="D689" s="135">
        <v>0</v>
      </c>
      <c r="E689" s="523"/>
    </row>
    <row r="690" spans="1:5" s="9" customFormat="1" ht="15.75">
      <c r="A690" s="241" t="s">
        <v>7</v>
      </c>
      <c r="B690" s="135">
        <v>0</v>
      </c>
      <c r="C690" s="135">
        <v>0</v>
      </c>
      <c r="D690" s="135">
        <v>0</v>
      </c>
      <c r="E690" s="523"/>
    </row>
    <row r="691" spans="1:5" s="9" customFormat="1" ht="15.75">
      <c r="A691" s="134" t="s">
        <v>281</v>
      </c>
      <c r="B691" s="137">
        <v>17059.399079999999</v>
      </c>
      <c r="C691" s="137">
        <v>17059.400000000001</v>
      </c>
      <c r="D691" s="137">
        <f t="shared" si="11"/>
        <v>100.00000539292151</v>
      </c>
      <c r="E691" s="523" t="s">
        <v>282</v>
      </c>
    </row>
    <row r="692" spans="1:5" s="7" customFormat="1" ht="15.75">
      <c r="A692" s="136" t="s">
        <v>159</v>
      </c>
      <c r="B692" s="137">
        <v>17059.399079999999</v>
      </c>
      <c r="C692" s="137">
        <v>17059.400000000001</v>
      </c>
      <c r="D692" s="137">
        <f t="shared" si="11"/>
        <v>100.00000539292151</v>
      </c>
      <c r="E692" s="523"/>
    </row>
    <row r="693" spans="1:5" s="7" customFormat="1" ht="15.75">
      <c r="A693" s="241" t="s">
        <v>4</v>
      </c>
      <c r="B693" s="135">
        <v>0</v>
      </c>
      <c r="C693" s="135">
        <v>0</v>
      </c>
      <c r="D693" s="135">
        <v>0</v>
      </c>
      <c r="E693" s="523"/>
    </row>
    <row r="694" spans="1:5" s="8" customFormat="1" ht="15.75">
      <c r="A694" s="241" t="s">
        <v>5</v>
      </c>
      <c r="B694" s="135">
        <v>17059.399079999999</v>
      </c>
      <c r="C694" s="135">
        <v>17059.400000000001</v>
      </c>
      <c r="D694" s="135">
        <f t="shared" si="11"/>
        <v>100.00000539292151</v>
      </c>
      <c r="E694" s="523"/>
    </row>
    <row r="695" spans="1:5" s="8" customFormat="1" ht="21" customHeight="1">
      <c r="A695" s="241" t="s">
        <v>9</v>
      </c>
      <c r="B695" s="135">
        <v>0</v>
      </c>
      <c r="C695" s="135">
        <v>0</v>
      </c>
      <c r="D695" s="135">
        <v>0</v>
      </c>
      <c r="E695" s="523"/>
    </row>
    <row r="696" spans="1:5" s="7" customFormat="1" ht="15.75">
      <c r="A696" s="241" t="s">
        <v>7</v>
      </c>
      <c r="B696" s="135">
        <v>0</v>
      </c>
      <c r="C696" s="135">
        <v>0</v>
      </c>
      <c r="D696" s="135">
        <v>0</v>
      </c>
      <c r="E696" s="523"/>
    </row>
    <row r="697" spans="1:5" s="8" customFormat="1" ht="38.450000000000003" customHeight="1">
      <c r="A697" s="134" t="s">
        <v>283</v>
      </c>
      <c r="B697" s="137">
        <v>16885.10239</v>
      </c>
      <c r="C697" s="137">
        <v>16885.02</v>
      </c>
      <c r="D697" s="137">
        <f t="shared" si="11"/>
        <v>99.999512055076138</v>
      </c>
      <c r="E697" s="523" t="s">
        <v>284</v>
      </c>
    </row>
    <row r="698" spans="1:5" s="8" customFormat="1" ht="15.75">
      <c r="A698" s="136" t="s">
        <v>159</v>
      </c>
      <c r="B698" s="137">
        <v>16885.10239</v>
      </c>
      <c r="C698" s="137">
        <v>16885.02</v>
      </c>
      <c r="D698" s="137">
        <f t="shared" si="11"/>
        <v>99.999512055076138</v>
      </c>
      <c r="E698" s="523"/>
    </row>
    <row r="699" spans="1:5" s="8" customFormat="1" ht="15.75">
      <c r="A699" s="241" t="s">
        <v>4</v>
      </c>
      <c r="B699" s="135">
        <v>0</v>
      </c>
      <c r="C699" s="135">
        <v>0</v>
      </c>
      <c r="D699" s="135">
        <v>0</v>
      </c>
      <c r="E699" s="523"/>
    </row>
    <row r="700" spans="1:5" s="8" customFormat="1" ht="21" customHeight="1">
      <c r="A700" s="241" t="s">
        <v>5</v>
      </c>
      <c r="B700" s="135">
        <v>16885.10239</v>
      </c>
      <c r="C700" s="135">
        <v>16885.02</v>
      </c>
      <c r="D700" s="135">
        <f t="shared" si="11"/>
        <v>99.999512055076138</v>
      </c>
      <c r="E700" s="523"/>
    </row>
    <row r="701" spans="1:5" s="8" customFormat="1" ht="15.75">
      <c r="A701" s="241" t="s">
        <v>9</v>
      </c>
      <c r="B701" s="135">
        <v>0</v>
      </c>
      <c r="C701" s="135">
        <v>0</v>
      </c>
      <c r="D701" s="135">
        <v>0</v>
      </c>
      <c r="E701" s="523"/>
    </row>
    <row r="702" spans="1:5" s="8" customFormat="1" ht="15.75">
      <c r="A702" s="241" t="s">
        <v>7</v>
      </c>
      <c r="B702" s="135">
        <v>0</v>
      </c>
      <c r="C702" s="135">
        <v>0</v>
      </c>
      <c r="D702" s="135">
        <v>0</v>
      </c>
      <c r="E702" s="523"/>
    </row>
    <row r="703" spans="1:5" s="7" customFormat="1" ht="40.9" customHeight="1">
      <c r="A703" s="139" t="s">
        <v>285</v>
      </c>
      <c r="B703" s="137">
        <v>3560.9999999999995</v>
      </c>
      <c r="C703" s="137">
        <v>3437.9900000000002</v>
      </c>
      <c r="D703" s="137">
        <f t="shared" si="11"/>
        <v>96.545633249087359</v>
      </c>
      <c r="E703" s="524"/>
    </row>
    <row r="704" spans="1:5" s="8" customFormat="1" ht="18.600000000000001" customHeight="1">
      <c r="A704" s="136" t="s">
        <v>159</v>
      </c>
      <c r="B704" s="137">
        <v>3560.9999999999995</v>
      </c>
      <c r="C704" s="137">
        <v>3437.9900000000002</v>
      </c>
      <c r="D704" s="137">
        <f t="shared" si="11"/>
        <v>96.545633249087359</v>
      </c>
      <c r="E704" s="524"/>
    </row>
    <row r="705" spans="1:5" s="8" customFormat="1" ht="15.75">
      <c r="A705" s="241" t="s">
        <v>4</v>
      </c>
      <c r="B705" s="135">
        <v>0</v>
      </c>
      <c r="C705" s="135">
        <v>0</v>
      </c>
      <c r="D705" s="135">
        <v>0</v>
      </c>
      <c r="E705" s="524"/>
    </row>
    <row r="706" spans="1:5" s="8" customFormat="1" ht="17.45" customHeight="1">
      <c r="A706" s="241" t="s">
        <v>5</v>
      </c>
      <c r="B706" s="135">
        <v>3560.9999999999995</v>
      </c>
      <c r="C706" s="135">
        <v>3437.9900000000002</v>
      </c>
      <c r="D706" s="135">
        <f t="shared" si="11"/>
        <v>96.545633249087359</v>
      </c>
      <c r="E706" s="524"/>
    </row>
    <row r="707" spans="1:5" s="8" customFormat="1" ht="15.75">
      <c r="A707" s="241" t="s">
        <v>9</v>
      </c>
      <c r="B707" s="135">
        <v>0</v>
      </c>
      <c r="C707" s="135">
        <v>0</v>
      </c>
      <c r="D707" s="135">
        <v>0</v>
      </c>
      <c r="E707" s="524"/>
    </row>
    <row r="708" spans="1:5" s="7" customFormat="1" ht="15.75">
      <c r="A708" s="241" t="s">
        <v>7</v>
      </c>
      <c r="B708" s="135">
        <v>0</v>
      </c>
      <c r="C708" s="135">
        <v>0</v>
      </c>
      <c r="D708" s="135">
        <v>0</v>
      </c>
      <c r="E708" s="524"/>
    </row>
    <row r="709" spans="1:5" s="8" customFormat="1" ht="24.6" customHeight="1">
      <c r="A709" s="241" t="s">
        <v>286</v>
      </c>
      <c r="B709" s="137">
        <v>1500.5000000000005</v>
      </c>
      <c r="C709" s="137">
        <v>1500.4500000000003</v>
      </c>
      <c r="D709" s="137">
        <f t="shared" si="11"/>
        <v>99.996667777407524</v>
      </c>
      <c r="E709" s="525"/>
    </row>
    <row r="710" spans="1:5" s="8" customFormat="1" ht="15.75">
      <c r="A710" s="136" t="s">
        <v>159</v>
      </c>
      <c r="B710" s="137">
        <v>1500.5000000000005</v>
      </c>
      <c r="C710" s="137">
        <v>1500.4500000000003</v>
      </c>
      <c r="D710" s="137">
        <f t="shared" si="11"/>
        <v>99.996667777407524</v>
      </c>
      <c r="E710" s="526"/>
    </row>
    <row r="711" spans="1:5" s="7" customFormat="1" ht="15.75">
      <c r="A711" s="241" t="s">
        <v>4</v>
      </c>
      <c r="B711" s="135">
        <v>0</v>
      </c>
      <c r="C711" s="135">
        <v>0</v>
      </c>
      <c r="D711" s="135">
        <v>0</v>
      </c>
      <c r="E711" s="526"/>
    </row>
    <row r="712" spans="1:5" s="8" customFormat="1" ht="16.149999999999999" customHeight="1">
      <c r="A712" s="241" t="s">
        <v>5</v>
      </c>
      <c r="B712" s="135">
        <v>1500.5000000000005</v>
      </c>
      <c r="C712" s="135">
        <v>1500.4500000000003</v>
      </c>
      <c r="D712" s="135">
        <f t="shared" si="11"/>
        <v>99.996667777407524</v>
      </c>
      <c r="E712" s="526"/>
    </row>
    <row r="713" spans="1:5" s="8" customFormat="1" ht="15.75">
      <c r="A713" s="241" t="s">
        <v>9</v>
      </c>
      <c r="B713" s="135">
        <v>0</v>
      </c>
      <c r="C713" s="135">
        <v>0</v>
      </c>
      <c r="D713" s="135">
        <v>0</v>
      </c>
      <c r="E713" s="526"/>
    </row>
    <row r="714" spans="1:5" s="8" customFormat="1" ht="15.75">
      <c r="A714" s="241" t="s">
        <v>7</v>
      </c>
      <c r="B714" s="135">
        <v>0</v>
      </c>
      <c r="C714" s="135">
        <v>0</v>
      </c>
      <c r="D714" s="135">
        <v>0</v>
      </c>
      <c r="E714" s="527"/>
    </row>
    <row r="715" spans="1:5" s="7" customFormat="1" ht="15.75">
      <c r="A715" s="241" t="s">
        <v>287</v>
      </c>
      <c r="B715" s="137">
        <v>1138.5000000000002</v>
      </c>
      <c r="C715" s="137">
        <v>1138.5</v>
      </c>
      <c r="D715" s="137">
        <f t="shared" si="11"/>
        <v>99.999999999999972</v>
      </c>
      <c r="E715" s="525" t="s">
        <v>282</v>
      </c>
    </row>
    <row r="716" spans="1:5" s="7" customFormat="1" ht="15.75">
      <c r="A716" s="136" t="s">
        <v>159</v>
      </c>
      <c r="B716" s="137">
        <v>1138.5000000000002</v>
      </c>
      <c r="C716" s="137">
        <v>1138.5</v>
      </c>
      <c r="D716" s="137">
        <f t="shared" si="11"/>
        <v>99.999999999999972</v>
      </c>
      <c r="E716" s="526"/>
    </row>
    <row r="717" spans="1:5" s="7" customFormat="1" ht="15.75">
      <c r="A717" s="241" t="s">
        <v>4</v>
      </c>
      <c r="B717" s="135">
        <v>0</v>
      </c>
      <c r="C717" s="135">
        <v>0</v>
      </c>
      <c r="D717" s="135">
        <v>0</v>
      </c>
      <c r="E717" s="526"/>
    </row>
    <row r="718" spans="1:5" s="7" customFormat="1" ht="15.75">
      <c r="A718" s="241" t="s">
        <v>5</v>
      </c>
      <c r="B718" s="135">
        <v>1138.5000000000002</v>
      </c>
      <c r="C718" s="135">
        <v>1138.5</v>
      </c>
      <c r="D718" s="135">
        <f t="shared" si="11"/>
        <v>99.999999999999972</v>
      </c>
      <c r="E718" s="526"/>
    </row>
    <row r="719" spans="1:5" s="8" customFormat="1" ht="23.25" customHeight="1">
      <c r="A719" s="241" t="s">
        <v>9</v>
      </c>
      <c r="B719" s="135">
        <v>0</v>
      </c>
      <c r="C719" s="135">
        <v>0</v>
      </c>
      <c r="D719" s="135">
        <v>0</v>
      </c>
      <c r="E719" s="526"/>
    </row>
    <row r="720" spans="1:5" s="7" customFormat="1" ht="15.75">
      <c r="A720" s="241" t="s">
        <v>7</v>
      </c>
      <c r="B720" s="135">
        <v>0</v>
      </c>
      <c r="C720" s="135">
        <v>0</v>
      </c>
      <c r="D720" s="135">
        <v>0</v>
      </c>
      <c r="E720" s="527"/>
    </row>
    <row r="721" spans="1:5" s="7" customFormat="1" ht="31.5">
      <c r="A721" s="134" t="s">
        <v>288</v>
      </c>
      <c r="B721" s="137">
        <v>922</v>
      </c>
      <c r="C721" s="137">
        <v>799.03999999999985</v>
      </c>
      <c r="D721" s="137">
        <f t="shared" si="11"/>
        <v>86.663774403470697</v>
      </c>
      <c r="E721" s="525" t="s">
        <v>282</v>
      </c>
    </row>
    <row r="722" spans="1:5" s="8" customFormat="1" ht="18.600000000000001" customHeight="1">
      <c r="A722" s="136" t="s">
        <v>159</v>
      </c>
      <c r="B722" s="137">
        <v>922</v>
      </c>
      <c r="C722" s="137">
        <v>799.03999999999985</v>
      </c>
      <c r="D722" s="137">
        <f t="shared" si="11"/>
        <v>86.663774403470697</v>
      </c>
      <c r="E722" s="526"/>
    </row>
    <row r="723" spans="1:5" s="8" customFormat="1" ht="15.75">
      <c r="A723" s="241" t="s">
        <v>4</v>
      </c>
      <c r="B723" s="135">
        <v>0</v>
      </c>
      <c r="C723" s="135">
        <v>0</v>
      </c>
      <c r="D723" s="135">
        <v>0</v>
      </c>
      <c r="E723" s="526"/>
    </row>
    <row r="724" spans="1:5" s="7" customFormat="1" ht="15.75">
      <c r="A724" s="241" t="s">
        <v>5</v>
      </c>
      <c r="B724" s="135">
        <v>922</v>
      </c>
      <c r="C724" s="135">
        <v>799.03999999999985</v>
      </c>
      <c r="D724" s="135">
        <f t="shared" si="11"/>
        <v>86.663774403470697</v>
      </c>
      <c r="E724" s="526"/>
    </row>
    <row r="725" spans="1:5" s="7" customFormat="1" ht="15.75">
      <c r="A725" s="241" t="s">
        <v>9</v>
      </c>
      <c r="B725" s="135">
        <v>0</v>
      </c>
      <c r="C725" s="135">
        <v>0</v>
      </c>
      <c r="D725" s="135">
        <v>0</v>
      </c>
      <c r="E725" s="526"/>
    </row>
    <row r="726" spans="1:5" s="8" customFormat="1" ht="19.899999999999999" customHeight="1">
      <c r="A726" s="241" t="s">
        <v>7</v>
      </c>
      <c r="B726" s="135">
        <v>0</v>
      </c>
      <c r="C726" s="135">
        <v>0</v>
      </c>
      <c r="D726" s="135">
        <v>0</v>
      </c>
      <c r="E726" s="527"/>
    </row>
    <row r="727" spans="1:5" s="8" customFormat="1" ht="31.5">
      <c r="A727" s="139" t="s">
        <v>289</v>
      </c>
      <c r="B727" s="137">
        <v>10139.749999999998</v>
      </c>
      <c r="C727" s="137">
        <v>6988.2999999999993</v>
      </c>
      <c r="D727" s="137">
        <f t="shared" si="11"/>
        <v>68.919845163835404</v>
      </c>
      <c r="E727" s="525"/>
    </row>
    <row r="728" spans="1:5" s="8" customFormat="1" ht="15.75">
      <c r="A728" s="136" t="s">
        <v>159</v>
      </c>
      <c r="B728" s="137">
        <v>10139.749999999998</v>
      </c>
      <c r="C728" s="137">
        <v>6988.2999999999993</v>
      </c>
      <c r="D728" s="137">
        <f t="shared" si="11"/>
        <v>68.919845163835404</v>
      </c>
      <c r="E728" s="526"/>
    </row>
    <row r="729" spans="1:5" s="8" customFormat="1" ht="17.45" customHeight="1">
      <c r="A729" s="241" t="s">
        <v>4</v>
      </c>
      <c r="B729" s="135">
        <v>3151.45</v>
      </c>
      <c r="C729" s="135">
        <v>3151.45</v>
      </c>
      <c r="D729" s="135">
        <f t="shared" si="11"/>
        <v>100</v>
      </c>
      <c r="E729" s="526"/>
    </row>
    <row r="730" spans="1:5" s="8" customFormat="1" ht="15.75">
      <c r="A730" s="241" t="s">
        <v>5</v>
      </c>
      <c r="B730" s="135">
        <v>6988.2999999999993</v>
      </c>
      <c r="C730" s="135">
        <v>3836.85</v>
      </c>
      <c r="D730" s="135">
        <f t="shared" si="11"/>
        <v>54.903910822374549</v>
      </c>
      <c r="E730" s="526"/>
    </row>
    <row r="731" spans="1:5" s="8" customFormat="1" ht="15.75">
      <c r="A731" s="241" t="s">
        <v>9</v>
      </c>
      <c r="B731" s="135">
        <v>0</v>
      </c>
      <c r="C731" s="135">
        <v>0</v>
      </c>
      <c r="D731" s="135">
        <v>0</v>
      </c>
      <c r="E731" s="526"/>
    </row>
    <row r="732" spans="1:5" s="8" customFormat="1" ht="16.149999999999999" customHeight="1">
      <c r="A732" s="241" t="s">
        <v>7</v>
      </c>
      <c r="B732" s="135">
        <v>0</v>
      </c>
      <c r="C732" s="135">
        <v>0</v>
      </c>
      <c r="D732" s="135">
        <v>0</v>
      </c>
      <c r="E732" s="527"/>
    </row>
    <row r="733" spans="1:5" s="8" customFormat="1" ht="31.5">
      <c r="A733" s="38" t="s">
        <v>290</v>
      </c>
      <c r="B733" s="267">
        <v>685.4</v>
      </c>
      <c r="C733" s="267">
        <v>685.4</v>
      </c>
      <c r="D733" s="137">
        <f t="shared" si="11"/>
        <v>100</v>
      </c>
      <c r="E733" s="365" t="s">
        <v>291</v>
      </c>
    </row>
    <row r="734" spans="1:5" s="8" customFormat="1" ht="16.149999999999999" customHeight="1">
      <c r="A734" s="35" t="s">
        <v>159</v>
      </c>
      <c r="B734" s="267">
        <v>685.4</v>
      </c>
      <c r="C734" s="267">
        <v>685.4</v>
      </c>
      <c r="D734" s="137">
        <f t="shared" si="11"/>
        <v>100</v>
      </c>
      <c r="E734" s="366"/>
    </row>
    <row r="735" spans="1:5" s="8" customFormat="1" ht="15.75">
      <c r="A735" s="140" t="s">
        <v>4</v>
      </c>
      <c r="B735" s="283">
        <v>0</v>
      </c>
      <c r="C735" s="283">
        <v>0</v>
      </c>
      <c r="D735" s="135">
        <v>0</v>
      </c>
      <c r="E735" s="366"/>
    </row>
    <row r="736" spans="1:5" s="8" customFormat="1" ht="15.75">
      <c r="A736" s="140" t="s">
        <v>5</v>
      </c>
      <c r="B736" s="283">
        <v>685.4</v>
      </c>
      <c r="C736" s="283">
        <v>685.4</v>
      </c>
      <c r="D736" s="135">
        <f t="shared" si="11"/>
        <v>100</v>
      </c>
      <c r="E736" s="366"/>
    </row>
    <row r="737" spans="1:5" s="8" customFormat="1" ht="16.899999999999999" customHeight="1">
      <c r="A737" s="140" t="s">
        <v>9</v>
      </c>
      <c r="B737" s="283">
        <v>0</v>
      </c>
      <c r="C737" s="283">
        <v>0</v>
      </c>
      <c r="D737" s="135">
        <v>0</v>
      </c>
      <c r="E737" s="366"/>
    </row>
    <row r="738" spans="1:5" s="8" customFormat="1" ht="15.75">
      <c r="A738" s="140" t="s">
        <v>7</v>
      </c>
      <c r="B738" s="283">
        <v>0</v>
      </c>
      <c r="C738" s="283">
        <v>0</v>
      </c>
      <c r="D738" s="135">
        <v>0</v>
      </c>
      <c r="E738" s="367"/>
    </row>
    <row r="739" spans="1:5" s="8" customFormat="1" ht="172.5" customHeight="1">
      <c r="A739" s="134" t="s">
        <v>292</v>
      </c>
      <c r="B739" s="137">
        <v>9454.3499999999985</v>
      </c>
      <c r="C739" s="137">
        <v>6302.9</v>
      </c>
      <c r="D739" s="137">
        <f t="shared" si="11"/>
        <v>66.666666666666671</v>
      </c>
      <c r="E739" s="365" t="s">
        <v>293</v>
      </c>
    </row>
    <row r="740" spans="1:5" s="8" customFormat="1" ht="15.75">
      <c r="A740" s="136" t="s">
        <v>159</v>
      </c>
      <c r="B740" s="137">
        <v>9454.3499999999985</v>
      </c>
      <c r="C740" s="137">
        <v>6302.9</v>
      </c>
      <c r="D740" s="137">
        <f t="shared" si="11"/>
        <v>66.666666666666671</v>
      </c>
      <c r="E740" s="366"/>
    </row>
    <row r="741" spans="1:5" s="7" customFormat="1" ht="18.600000000000001" customHeight="1">
      <c r="A741" s="241" t="s">
        <v>4</v>
      </c>
      <c r="B741" s="135">
        <v>3151.45</v>
      </c>
      <c r="C741" s="135">
        <v>3151.45</v>
      </c>
      <c r="D741" s="135">
        <f t="shared" si="11"/>
        <v>100</v>
      </c>
      <c r="E741" s="366"/>
    </row>
    <row r="742" spans="1:5" s="8" customFormat="1" ht="16.899999999999999" customHeight="1">
      <c r="A742" s="241" t="s">
        <v>5</v>
      </c>
      <c r="B742" s="135">
        <v>6302.9</v>
      </c>
      <c r="C742" s="135">
        <v>3151.45</v>
      </c>
      <c r="D742" s="135">
        <f t="shared" si="11"/>
        <v>50</v>
      </c>
      <c r="E742" s="366"/>
    </row>
    <row r="743" spans="1:5" s="8" customFormat="1" ht="15.75">
      <c r="A743" s="241" t="s">
        <v>9</v>
      </c>
      <c r="B743" s="135">
        <v>0</v>
      </c>
      <c r="C743" s="135">
        <v>0</v>
      </c>
      <c r="D743" s="135">
        <v>0</v>
      </c>
      <c r="E743" s="366"/>
    </row>
    <row r="744" spans="1:5" s="8" customFormat="1" ht="15.75">
      <c r="A744" s="241" t="s">
        <v>7</v>
      </c>
      <c r="B744" s="135">
        <v>0</v>
      </c>
      <c r="C744" s="135">
        <v>0</v>
      </c>
      <c r="D744" s="135">
        <v>0</v>
      </c>
      <c r="E744" s="367"/>
    </row>
    <row r="745" spans="1:5" s="8" customFormat="1" ht="63">
      <c r="A745" s="139" t="s">
        <v>294</v>
      </c>
      <c r="B745" s="137">
        <v>26329.396959999998</v>
      </c>
      <c r="C745" s="137">
        <v>25974.68</v>
      </c>
      <c r="D745" s="137">
        <f t="shared" ref="D745:D807" si="12">C745/B745*100</f>
        <v>98.652772182595413</v>
      </c>
      <c r="E745" s="525" t="s">
        <v>295</v>
      </c>
    </row>
    <row r="746" spans="1:5" s="8" customFormat="1" ht="15.75">
      <c r="A746" s="136" t="s">
        <v>159</v>
      </c>
      <c r="B746" s="137">
        <v>26329.396959999998</v>
      </c>
      <c r="C746" s="137">
        <v>25974.68</v>
      </c>
      <c r="D746" s="137">
        <f t="shared" si="12"/>
        <v>98.652772182595413</v>
      </c>
      <c r="E746" s="526"/>
    </row>
    <row r="747" spans="1:5" s="8" customFormat="1" ht="15.75">
      <c r="A747" s="241" t="s">
        <v>4</v>
      </c>
      <c r="B747" s="135">
        <v>0</v>
      </c>
      <c r="C747" s="135">
        <v>0</v>
      </c>
      <c r="D747" s="135">
        <v>0</v>
      </c>
      <c r="E747" s="526"/>
    </row>
    <row r="748" spans="1:5" s="8" customFormat="1" ht="13.15" customHeight="1">
      <c r="A748" s="241" t="s">
        <v>5</v>
      </c>
      <c r="B748" s="135">
        <v>26329.396959999998</v>
      </c>
      <c r="C748" s="135">
        <v>25974.68</v>
      </c>
      <c r="D748" s="135">
        <f t="shared" si="12"/>
        <v>98.652772182595413</v>
      </c>
      <c r="E748" s="526"/>
    </row>
    <row r="749" spans="1:5" s="8" customFormat="1" ht="15.75">
      <c r="A749" s="241" t="s">
        <v>9</v>
      </c>
      <c r="B749" s="135">
        <v>0</v>
      </c>
      <c r="C749" s="135">
        <v>0</v>
      </c>
      <c r="D749" s="135">
        <v>0</v>
      </c>
      <c r="E749" s="526"/>
    </row>
    <row r="750" spans="1:5" s="8" customFormat="1" ht="15" customHeight="1">
      <c r="A750" s="241" t="s">
        <v>7</v>
      </c>
      <c r="B750" s="135">
        <v>0</v>
      </c>
      <c r="C750" s="135">
        <v>0</v>
      </c>
      <c r="D750" s="135">
        <v>0</v>
      </c>
      <c r="E750" s="527"/>
    </row>
    <row r="751" spans="1:5" s="8" customFormat="1" ht="60.6" customHeight="1">
      <c r="A751" s="139" t="s">
        <v>296</v>
      </c>
      <c r="B751" s="137">
        <v>2386.7600000000002</v>
      </c>
      <c r="C751" s="137">
        <v>2039.73</v>
      </c>
      <c r="D751" s="137">
        <f t="shared" si="12"/>
        <v>85.460205466825315</v>
      </c>
      <c r="E751" s="528"/>
    </row>
    <row r="752" spans="1:5" s="8" customFormat="1" ht="15.75">
      <c r="A752" s="136" t="s">
        <v>159</v>
      </c>
      <c r="B752" s="137">
        <v>2386.7600000000002</v>
      </c>
      <c r="C752" s="137">
        <v>2039.73</v>
      </c>
      <c r="D752" s="137">
        <f t="shared" si="12"/>
        <v>85.460205466825315</v>
      </c>
      <c r="E752" s="528"/>
    </row>
    <row r="753" spans="1:5" s="7" customFormat="1" ht="15.75">
      <c r="A753" s="241" t="s">
        <v>4</v>
      </c>
      <c r="B753" s="135">
        <v>594</v>
      </c>
      <c r="C753" s="135">
        <v>594</v>
      </c>
      <c r="D753" s="135">
        <f t="shared" si="12"/>
        <v>100</v>
      </c>
      <c r="E753" s="528"/>
    </row>
    <row r="754" spans="1:5" s="7" customFormat="1" ht="15.75">
      <c r="A754" s="241" t="s">
        <v>5</v>
      </c>
      <c r="B754" s="135">
        <v>1544.8999999999999</v>
      </c>
      <c r="C754" s="135">
        <v>1445.73</v>
      </c>
      <c r="D754" s="135">
        <f t="shared" si="12"/>
        <v>93.580814292187213</v>
      </c>
      <c r="E754" s="528"/>
    </row>
    <row r="755" spans="1:5" s="7" customFormat="1" ht="15.75">
      <c r="A755" s="241" t="s">
        <v>9</v>
      </c>
      <c r="B755" s="135">
        <v>0</v>
      </c>
      <c r="C755" s="135">
        <v>0</v>
      </c>
      <c r="D755" s="135">
        <v>0</v>
      </c>
      <c r="E755" s="528"/>
    </row>
    <row r="756" spans="1:5" s="8" customFormat="1" ht="20.45" customHeight="1">
      <c r="A756" s="241" t="s">
        <v>7</v>
      </c>
      <c r="B756" s="135">
        <v>247.86</v>
      </c>
      <c r="C756" s="135">
        <v>0</v>
      </c>
      <c r="D756" s="135">
        <f t="shared" si="12"/>
        <v>0</v>
      </c>
      <c r="E756" s="528"/>
    </row>
    <row r="757" spans="1:5" s="8" customFormat="1" ht="78.75" customHeight="1">
      <c r="A757" s="134" t="s">
        <v>297</v>
      </c>
      <c r="B757" s="137">
        <v>0</v>
      </c>
      <c r="C757" s="137">
        <v>0</v>
      </c>
      <c r="D757" s="137">
        <v>0</v>
      </c>
      <c r="E757" s="365" t="s">
        <v>298</v>
      </c>
    </row>
    <row r="758" spans="1:5" s="8" customFormat="1" ht="15.75">
      <c r="A758" s="136" t="s">
        <v>159</v>
      </c>
      <c r="B758" s="137">
        <v>0</v>
      </c>
      <c r="C758" s="137">
        <v>0</v>
      </c>
      <c r="D758" s="137">
        <v>0</v>
      </c>
      <c r="E758" s="366"/>
    </row>
    <row r="759" spans="1:5" s="8" customFormat="1" ht="19.899999999999999" customHeight="1">
      <c r="A759" s="241" t="s">
        <v>4</v>
      </c>
      <c r="B759" s="135">
        <v>0</v>
      </c>
      <c r="C759" s="135">
        <v>0</v>
      </c>
      <c r="D759" s="135">
        <v>0</v>
      </c>
      <c r="E759" s="366"/>
    </row>
    <row r="760" spans="1:5" s="8" customFormat="1" ht="18.75" customHeight="1">
      <c r="A760" s="241" t="s">
        <v>5</v>
      </c>
      <c r="B760" s="135">
        <v>0</v>
      </c>
      <c r="C760" s="135">
        <v>0</v>
      </c>
      <c r="D760" s="135">
        <v>0</v>
      </c>
      <c r="E760" s="366"/>
    </row>
    <row r="761" spans="1:5" s="8" customFormat="1" ht="16.899999999999999" customHeight="1">
      <c r="A761" s="241" t="s">
        <v>9</v>
      </c>
      <c r="B761" s="135">
        <v>0</v>
      </c>
      <c r="C761" s="135">
        <v>0</v>
      </c>
      <c r="D761" s="135">
        <v>0</v>
      </c>
      <c r="E761" s="366"/>
    </row>
    <row r="762" spans="1:5" s="8" customFormat="1" ht="15.75">
      <c r="A762" s="241" t="s">
        <v>7</v>
      </c>
      <c r="B762" s="135">
        <v>0</v>
      </c>
      <c r="C762" s="135">
        <v>0</v>
      </c>
      <c r="D762" s="135">
        <v>0</v>
      </c>
      <c r="E762" s="367"/>
    </row>
    <row r="763" spans="1:5" s="8" customFormat="1" ht="48" customHeight="1">
      <c r="A763" s="134" t="s">
        <v>299</v>
      </c>
      <c r="B763" s="137">
        <v>100.05</v>
      </c>
      <c r="C763" s="137">
        <v>66.489999999999995</v>
      </c>
      <c r="D763" s="137">
        <f t="shared" si="12"/>
        <v>66.456771614192903</v>
      </c>
      <c r="E763" s="525" t="s">
        <v>300</v>
      </c>
    </row>
    <row r="764" spans="1:5" s="8" customFormat="1" ht="18.75" customHeight="1">
      <c r="A764" s="136" t="s">
        <v>159</v>
      </c>
      <c r="B764" s="137">
        <v>100.05</v>
      </c>
      <c r="C764" s="137">
        <v>70.429999999999993</v>
      </c>
      <c r="D764" s="137">
        <f t="shared" si="12"/>
        <v>70.39480259870065</v>
      </c>
      <c r="E764" s="526"/>
    </row>
    <row r="765" spans="1:5" s="8" customFormat="1" ht="16.899999999999999" customHeight="1">
      <c r="A765" s="241" t="s">
        <v>4</v>
      </c>
      <c r="B765" s="135">
        <v>0</v>
      </c>
      <c r="C765" s="135">
        <v>0</v>
      </c>
      <c r="D765" s="135">
        <v>0</v>
      </c>
      <c r="E765" s="526"/>
    </row>
    <row r="766" spans="1:5" s="8" customFormat="1" ht="18.75" customHeight="1">
      <c r="A766" s="241" t="s">
        <v>5</v>
      </c>
      <c r="B766" s="135">
        <v>100</v>
      </c>
      <c r="C766" s="135">
        <v>70.429999999999993</v>
      </c>
      <c r="D766" s="135">
        <f t="shared" si="12"/>
        <v>70.429999999999993</v>
      </c>
      <c r="E766" s="526"/>
    </row>
    <row r="767" spans="1:5" s="8" customFormat="1" ht="19.149999999999999" customHeight="1">
      <c r="A767" s="241" t="s">
        <v>9</v>
      </c>
      <c r="B767" s="135">
        <v>0</v>
      </c>
      <c r="C767" s="135">
        <v>0</v>
      </c>
      <c r="D767" s="135">
        <v>0</v>
      </c>
      <c r="E767" s="526"/>
    </row>
    <row r="768" spans="1:5" s="8" customFormat="1" ht="15.75">
      <c r="A768" s="241" t="s">
        <v>7</v>
      </c>
      <c r="B768" s="135">
        <v>0.05</v>
      </c>
      <c r="C768" s="135">
        <v>0</v>
      </c>
      <c r="D768" s="135">
        <f t="shared" si="12"/>
        <v>0</v>
      </c>
      <c r="E768" s="527"/>
    </row>
    <row r="769" spans="1:5" s="8" customFormat="1" ht="84.6" customHeight="1">
      <c r="A769" s="134" t="s">
        <v>301</v>
      </c>
      <c r="B769" s="137">
        <v>1634.4099999999999</v>
      </c>
      <c r="C769" s="137">
        <v>1436.6</v>
      </c>
      <c r="D769" s="137">
        <f t="shared" si="12"/>
        <v>87.897161666901212</v>
      </c>
      <c r="E769" s="525" t="s">
        <v>317</v>
      </c>
    </row>
    <row r="770" spans="1:5" s="8" customFormat="1" ht="18.75" customHeight="1">
      <c r="A770" s="136" t="s">
        <v>159</v>
      </c>
      <c r="B770" s="137">
        <v>1634.4099999999999</v>
      </c>
      <c r="C770" s="137">
        <v>1436.6</v>
      </c>
      <c r="D770" s="137">
        <f t="shared" si="12"/>
        <v>87.897161666901212</v>
      </c>
      <c r="E770" s="526"/>
    </row>
    <row r="771" spans="1:5" s="8" customFormat="1" ht="18" customHeight="1">
      <c r="A771" s="241" t="s">
        <v>4</v>
      </c>
      <c r="B771" s="135">
        <v>594</v>
      </c>
      <c r="C771" s="135">
        <v>594</v>
      </c>
      <c r="D771" s="135">
        <f t="shared" si="12"/>
        <v>100</v>
      </c>
      <c r="E771" s="526"/>
    </row>
    <row r="772" spans="1:5" s="8" customFormat="1" ht="18.75" customHeight="1">
      <c r="A772" s="241" t="s">
        <v>5</v>
      </c>
      <c r="B772" s="135">
        <v>842.6</v>
      </c>
      <c r="C772" s="135">
        <v>842.6</v>
      </c>
      <c r="D772" s="135">
        <f t="shared" si="12"/>
        <v>100</v>
      </c>
      <c r="E772" s="526"/>
    </row>
    <row r="773" spans="1:5" s="8" customFormat="1" ht="15.6" customHeight="1">
      <c r="A773" s="241" t="s">
        <v>9</v>
      </c>
      <c r="B773" s="135">
        <v>0</v>
      </c>
      <c r="C773" s="135">
        <v>0</v>
      </c>
      <c r="D773" s="135">
        <v>0</v>
      </c>
      <c r="E773" s="526"/>
    </row>
    <row r="774" spans="1:5" s="8" customFormat="1" ht="18.75" customHeight="1">
      <c r="A774" s="241" t="s">
        <v>7</v>
      </c>
      <c r="B774" s="135">
        <v>197.81</v>
      </c>
      <c r="C774" s="135">
        <v>0</v>
      </c>
      <c r="D774" s="135">
        <f t="shared" si="12"/>
        <v>0</v>
      </c>
      <c r="E774" s="527"/>
    </row>
    <row r="775" spans="1:5" s="8" customFormat="1" ht="31.5">
      <c r="A775" s="134" t="s">
        <v>302</v>
      </c>
      <c r="B775" s="137">
        <v>452.7</v>
      </c>
      <c r="C775" s="137">
        <v>452.70000000000005</v>
      </c>
      <c r="D775" s="137">
        <f t="shared" si="12"/>
        <v>100.00000000000003</v>
      </c>
      <c r="E775" s="525" t="s">
        <v>303</v>
      </c>
    </row>
    <row r="776" spans="1:5" s="8" customFormat="1" ht="15.75" customHeight="1">
      <c r="A776" s="136" t="s">
        <v>159</v>
      </c>
      <c r="B776" s="137">
        <v>452.70000000000005</v>
      </c>
      <c r="C776" s="137">
        <v>452.70000000000005</v>
      </c>
      <c r="D776" s="137">
        <f t="shared" si="12"/>
        <v>100</v>
      </c>
      <c r="E776" s="526"/>
    </row>
    <row r="777" spans="1:5" s="8" customFormat="1" ht="21.75" customHeight="1">
      <c r="A777" s="241" t="s">
        <v>4</v>
      </c>
      <c r="B777" s="135">
        <v>0</v>
      </c>
      <c r="C777" s="135">
        <v>0</v>
      </c>
      <c r="D777" s="135">
        <v>0</v>
      </c>
      <c r="E777" s="526"/>
    </row>
    <row r="778" spans="1:5" s="8" customFormat="1" ht="19.149999999999999" customHeight="1">
      <c r="A778" s="241" t="s">
        <v>5</v>
      </c>
      <c r="B778" s="135">
        <v>452.70000000000005</v>
      </c>
      <c r="C778" s="135">
        <v>452.70000000000005</v>
      </c>
      <c r="D778" s="135">
        <f t="shared" si="12"/>
        <v>100</v>
      </c>
      <c r="E778" s="526"/>
    </row>
    <row r="779" spans="1:5" s="8" customFormat="1" ht="15.75">
      <c r="A779" s="241" t="s">
        <v>9</v>
      </c>
      <c r="B779" s="135">
        <v>0</v>
      </c>
      <c r="C779" s="135">
        <v>0</v>
      </c>
      <c r="D779" s="135">
        <v>0</v>
      </c>
      <c r="E779" s="526"/>
    </row>
    <row r="780" spans="1:5" s="8" customFormat="1" ht="19.899999999999999" customHeight="1">
      <c r="A780" s="241" t="s">
        <v>7</v>
      </c>
      <c r="B780" s="135">
        <v>0</v>
      </c>
      <c r="C780" s="135">
        <v>0</v>
      </c>
      <c r="D780" s="135">
        <v>0</v>
      </c>
      <c r="E780" s="527"/>
    </row>
    <row r="781" spans="1:5" s="8" customFormat="1" ht="33.6" customHeight="1">
      <c r="A781" s="134" t="s">
        <v>304</v>
      </c>
      <c r="B781" s="137">
        <v>50</v>
      </c>
      <c r="C781" s="137">
        <v>0</v>
      </c>
      <c r="D781" s="137">
        <f t="shared" si="12"/>
        <v>0</v>
      </c>
      <c r="E781" s="529"/>
    </row>
    <row r="782" spans="1:5" s="8" customFormat="1" ht="19.149999999999999" customHeight="1">
      <c r="A782" s="136" t="s">
        <v>159</v>
      </c>
      <c r="B782" s="137">
        <v>50</v>
      </c>
      <c r="C782" s="137">
        <v>0</v>
      </c>
      <c r="D782" s="135">
        <f t="shared" si="12"/>
        <v>0</v>
      </c>
      <c r="E782" s="530"/>
    </row>
    <row r="783" spans="1:5" s="8" customFormat="1" ht="21.75" customHeight="1">
      <c r="A783" s="241" t="s">
        <v>4</v>
      </c>
      <c r="B783" s="135">
        <v>0</v>
      </c>
      <c r="C783" s="135">
        <v>0</v>
      </c>
      <c r="D783" s="135">
        <v>0</v>
      </c>
      <c r="E783" s="530"/>
    </row>
    <row r="784" spans="1:5" s="8" customFormat="1" ht="20.45" customHeight="1">
      <c r="A784" s="241" t="s">
        <v>5</v>
      </c>
      <c r="B784" s="135">
        <v>0</v>
      </c>
      <c r="C784" s="135">
        <v>0</v>
      </c>
      <c r="D784" s="135">
        <v>0</v>
      </c>
      <c r="E784" s="530"/>
    </row>
    <row r="785" spans="1:5" s="8" customFormat="1" ht="18.75" customHeight="1">
      <c r="A785" s="241" t="s">
        <v>9</v>
      </c>
      <c r="B785" s="135">
        <v>0</v>
      </c>
      <c r="C785" s="135">
        <v>0</v>
      </c>
      <c r="D785" s="135">
        <v>0</v>
      </c>
      <c r="E785" s="530"/>
    </row>
    <row r="786" spans="1:5" s="8" customFormat="1" ht="18.75" customHeight="1">
      <c r="A786" s="241" t="s">
        <v>7</v>
      </c>
      <c r="B786" s="135">
        <v>50</v>
      </c>
      <c r="C786" s="135">
        <v>0</v>
      </c>
      <c r="D786" s="135">
        <f t="shared" si="12"/>
        <v>0</v>
      </c>
      <c r="E786" s="530"/>
    </row>
    <row r="787" spans="1:5" s="8" customFormat="1" ht="36.6" customHeight="1">
      <c r="A787" s="237" t="s">
        <v>305</v>
      </c>
      <c r="B787" s="137">
        <v>80</v>
      </c>
      <c r="C787" s="137">
        <v>80</v>
      </c>
      <c r="D787" s="137">
        <f t="shared" si="12"/>
        <v>100</v>
      </c>
      <c r="E787" s="524"/>
    </row>
    <row r="788" spans="1:5" s="8" customFormat="1" ht="19.149999999999999" customHeight="1">
      <c r="A788" s="136" t="s">
        <v>159</v>
      </c>
      <c r="B788" s="137">
        <v>80</v>
      </c>
      <c r="C788" s="137">
        <v>80</v>
      </c>
      <c r="D788" s="137">
        <f t="shared" si="12"/>
        <v>100</v>
      </c>
      <c r="E788" s="524"/>
    </row>
    <row r="789" spans="1:5" s="8" customFormat="1" ht="15.75">
      <c r="A789" s="241" t="s">
        <v>4</v>
      </c>
      <c r="B789" s="135">
        <v>0</v>
      </c>
      <c r="C789" s="135">
        <v>0</v>
      </c>
      <c r="D789" s="135">
        <v>0</v>
      </c>
      <c r="E789" s="524"/>
    </row>
    <row r="790" spans="1:5" s="8" customFormat="1" ht="15.75">
      <c r="A790" s="241" t="s">
        <v>5</v>
      </c>
      <c r="B790" s="135">
        <v>80</v>
      </c>
      <c r="C790" s="135">
        <v>80</v>
      </c>
      <c r="D790" s="135">
        <f t="shared" si="12"/>
        <v>100</v>
      </c>
      <c r="E790" s="524"/>
    </row>
    <row r="791" spans="1:5" s="8" customFormat="1" ht="15.6" customHeight="1">
      <c r="A791" s="241" t="s">
        <v>9</v>
      </c>
      <c r="B791" s="135">
        <v>0</v>
      </c>
      <c r="C791" s="135">
        <v>0</v>
      </c>
      <c r="D791" s="135">
        <v>0</v>
      </c>
      <c r="E791" s="524"/>
    </row>
    <row r="792" spans="1:5" s="8" customFormat="1" ht="18.75" customHeight="1">
      <c r="A792" s="241" t="s">
        <v>7</v>
      </c>
      <c r="B792" s="135">
        <v>0</v>
      </c>
      <c r="C792" s="135">
        <v>0</v>
      </c>
      <c r="D792" s="135">
        <v>0</v>
      </c>
      <c r="E792" s="524"/>
    </row>
    <row r="793" spans="1:5" s="8" customFormat="1" ht="18.75" customHeight="1">
      <c r="A793" s="237" t="s">
        <v>306</v>
      </c>
      <c r="B793" s="137">
        <v>69.599999999999994</v>
      </c>
      <c r="C793" s="137">
        <v>69.599999999999994</v>
      </c>
      <c r="D793" s="137">
        <f t="shared" si="12"/>
        <v>100</v>
      </c>
      <c r="E793" s="525" t="s">
        <v>307</v>
      </c>
    </row>
    <row r="794" spans="1:5" s="8" customFormat="1" ht="20.45" customHeight="1">
      <c r="A794" s="136" t="s">
        <v>159</v>
      </c>
      <c r="B794" s="137">
        <v>69.599999999999994</v>
      </c>
      <c r="C794" s="137">
        <v>69.599999999999994</v>
      </c>
      <c r="D794" s="137">
        <f t="shared" si="12"/>
        <v>100</v>
      </c>
      <c r="E794" s="526"/>
    </row>
    <row r="795" spans="1:5" s="8" customFormat="1" ht="18" customHeight="1">
      <c r="A795" s="241" t="s">
        <v>4</v>
      </c>
      <c r="B795" s="135">
        <v>0</v>
      </c>
      <c r="C795" s="135">
        <v>0</v>
      </c>
      <c r="D795" s="135">
        <v>0</v>
      </c>
      <c r="E795" s="526"/>
    </row>
    <row r="796" spans="1:5" s="8" customFormat="1" ht="14.45" customHeight="1">
      <c r="A796" s="241" t="s">
        <v>5</v>
      </c>
      <c r="B796" s="135">
        <v>69.599999999999994</v>
      </c>
      <c r="C796" s="135">
        <v>69.599999999999994</v>
      </c>
      <c r="D796" s="135">
        <f t="shared" si="12"/>
        <v>100</v>
      </c>
      <c r="E796" s="526"/>
    </row>
    <row r="797" spans="1:5" s="8" customFormat="1" ht="22.15" customHeight="1">
      <c r="A797" s="241" t="s">
        <v>9</v>
      </c>
      <c r="B797" s="135">
        <v>0</v>
      </c>
      <c r="C797" s="135">
        <v>0</v>
      </c>
      <c r="D797" s="135">
        <v>0</v>
      </c>
      <c r="E797" s="526"/>
    </row>
    <row r="798" spans="1:5" s="8" customFormat="1" ht="17.45" customHeight="1">
      <c r="A798" s="241" t="s">
        <v>7</v>
      </c>
      <c r="B798" s="135">
        <v>0</v>
      </c>
      <c r="C798" s="135">
        <v>0</v>
      </c>
      <c r="D798" s="135">
        <v>0</v>
      </c>
      <c r="E798" s="527"/>
    </row>
    <row r="799" spans="1:5" s="8" customFormat="1" ht="38.450000000000003" customHeight="1">
      <c r="A799" s="139" t="s">
        <v>308</v>
      </c>
      <c r="B799" s="137">
        <v>50224.846379999995</v>
      </c>
      <c r="C799" s="137">
        <v>50223.149999999994</v>
      </c>
      <c r="D799" s="137">
        <f t="shared" si="12"/>
        <v>99.996622428693627</v>
      </c>
      <c r="E799" s="528"/>
    </row>
    <row r="800" spans="1:5" s="8" customFormat="1" ht="20.45" customHeight="1">
      <c r="A800" s="136" t="s">
        <v>159</v>
      </c>
      <c r="B800" s="137">
        <v>50224.846379999995</v>
      </c>
      <c r="C800" s="137">
        <v>50223.149999999994</v>
      </c>
      <c r="D800" s="137">
        <f t="shared" si="12"/>
        <v>99.996622428693627</v>
      </c>
      <c r="E800" s="528"/>
    </row>
    <row r="801" spans="1:5" s="8" customFormat="1" ht="16.149999999999999" customHeight="1">
      <c r="A801" s="241" t="s">
        <v>4</v>
      </c>
      <c r="B801" s="135">
        <v>10905.85</v>
      </c>
      <c r="C801" s="135">
        <v>10905.85</v>
      </c>
      <c r="D801" s="135">
        <f t="shared" si="12"/>
        <v>100</v>
      </c>
      <c r="E801" s="528"/>
    </row>
    <row r="802" spans="1:5" s="8" customFormat="1" ht="16.149999999999999" customHeight="1">
      <c r="A802" s="241" t="s">
        <v>5</v>
      </c>
      <c r="B802" s="135">
        <v>0</v>
      </c>
      <c r="C802" s="135">
        <v>0</v>
      </c>
      <c r="D802" s="135">
        <v>0</v>
      </c>
      <c r="E802" s="528"/>
    </row>
    <row r="803" spans="1:5" s="8" customFormat="1" ht="18.75" customHeight="1">
      <c r="A803" s="241" t="s">
        <v>9</v>
      </c>
      <c r="B803" s="135">
        <v>0</v>
      </c>
      <c r="C803" s="135">
        <v>0</v>
      </c>
      <c r="D803" s="135">
        <v>0</v>
      </c>
      <c r="E803" s="528"/>
    </row>
    <row r="804" spans="1:5" s="8" customFormat="1" ht="15.75">
      <c r="A804" s="241" t="s">
        <v>7</v>
      </c>
      <c r="B804" s="135">
        <v>39318.996379999997</v>
      </c>
      <c r="C804" s="135">
        <v>39317.299999999996</v>
      </c>
      <c r="D804" s="135">
        <f t="shared" si="12"/>
        <v>99.995685596896706</v>
      </c>
      <c r="E804" s="528"/>
    </row>
    <row r="805" spans="1:5" s="8" customFormat="1" ht="31.5">
      <c r="A805" s="134" t="s">
        <v>309</v>
      </c>
      <c r="B805" s="137">
        <v>14000</v>
      </c>
      <c r="C805" s="137">
        <v>14000</v>
      </c>
      <c r="D805" s="137">
        <f t="shared" si="12"/>
        <v>100</v>
      </c>
      <c r="E805" s="525" t="s">
        <v>310</v>
      </c>
    </row>
    <row r="806" spans="1:5" s="8" customFormat="1" ht="15.75">
      <c r="A806" s="136" t="s">
        <v>159</v>
      </c>
      <c r="B806" s="137">
        <v>14000</v>
      </c>
      <c r="C806" s="137">
        <v>14000</v>
      </c>
      <c r="D806" s="137">
        <f t="shared" si="12"/>
        <v>100</v>
      </c>
      <c r="E806" s="526"/>
    </row>
    <row r="807" spans="1:5" s="8" customFormat="1" ht="15.6" customHeight="1">
      <c r="A807" s="241" t="s">
        <v>4</v>
      </c>
      <c r="B807" s="135">
        <v>7000</v>
      </c>
      <c r="C807" s="135">
        <v>7000</v>
      </c>
      <c r="D807" s="135">
        <f t="shared" si="12"/>
        <v>100</v>
      </c>
      <c r="E807" s="526"/>
    </row>
    <row r="808" spans="1:5" s="8" customFormat="1" ht="18.75" customHeight="1">
      <c r="A808" s="241" t="s">
        <v>5</v>
      </c>
      <c r="B808" s="135">
        <v>0</v>
      </c>
      <c r="C808" s="135">
        <v>0</v>
      </c>
      <c r="D808" s="135">
        <v>0</v>
      </c>
      <c r="E808" s="526"/>
    </row>
    <row r="809" spans="1:5" s="8" customFormat="1" ht="18.75" customHeight="1">
      <c r="A809" s="241" t="s">
        <v>9</v>
      </c>
      <c r="B809" s="135">
        <v>0</v>
      </c>
      <c r="C809" s="135">
        <v>0</v>
      </c>
      <c r="D809" s="135">
        <v>0</v>
      </c>
      <c r="E809" s="526"/>
    </row>
    <row r="810" spans="1:5" s="8" customFormat="1" ht="18.75" customHeight="1">
      <c r="A810" s="241" t="s">
        <v>7</v>
      </c>
      <c r="B810" s="135">
        <v>7000</v>
      </c>
      <c r="C810" s="135">
        <v>7000</v>
      </c>
      <c r="D810" s="135">
        <f t="shared" ref="D810:D833" si="13">C810/B810*100</f>
        <v>100</v>
      </c>
      <c r="E810" s="527"/>
    </row>
    <row r="811" spans="1:5" s="8" customFormat="1" ht="24" customHeight="1">
      <c r="A811" s="237" t="s">
        <v>311</v>
      </c>
      <c r="B811" s="137">
        <v>28356.846379999995</v>
      </c>
      <c r="C811" s="137">
        <v>28355.999999999996</v>
      </c>
      <c r="D811" s="137">
        <f t="shared" si="13"/>
        <v>99.997015253428899</v>
      </c>
      <c r="E811" s="525" t="s">
        <v>312</v>
      </c>
    </row>
    <row r="812" spans="1:5" s="8" customFormat="1" ht="18.75" customHeight="1">
      <c r="A812" s="136" t="s">
        <v>159</v>
      </c>
      <c r="B812" s="137">
        <v>28356.846379999995</v>
      </c>
      <c r="C812" s="137">
        <v>28355.999999999996</v>
      </c>
      <c r="D812" s="137">
        <f t="shared" si="13"/>
        <v>99.997015253428899</v>
      </c>
      <c r="E812" s="526"/>
    </row>
    <row r="813" spans="1:5" s="8" customFormat="1" ht="19.149999999999999" customHeight="1">
      <c r="A813" s="241" t="s">
        <v>4</v>
      </c>
      <c r="B813" s="135">
        <v>655.85</v>
      </c>
      <c r="C813" s="135">
        <v>655.85</v>
      </c>
      <c r="D813" s="135">
        <f t="shared" si="13"/>
        <v>100</v>
      </c>
      <c r="E813" s="526"/>
    </row>
    <row r="814" spans="1:5" s="8" customFormat="1" ht="18.75" customHeight="1">
      <c r="A814" s="241" t="s">
        <v>5</v>
      </c>
      <c r="B814" s="135">
        <v>0</v>
      </c>
      <c r="C814" s="135">
        <v>0</v>
      </c>
      <c r="D814" s="135">
        <v>0</v>
      </c>
      <c r="E814" s="526"/>
    </row>
    <row r="815" spans="1:5" s="8" customFormat="1" ht="15.75">
      <c r="A815" s="241" t="s">
        <v>9</v>
      </c>
      <c r="B815" s="135">
        <v>0</v>
      </c>
      <c r="C815" s="135">
        <v>0</v>
      </c>
      <c r="D815" s="135">
        <v>0</v>
      </c>
      <c r="E815" s="526"/>
    </row>
    <row r="816" spans="1:5" s="8" customFormat="1" ht="18.75" customHeight="1">
      <c r="A816" s="241" t="s">
        <v>7</v>
      </c>
      <c r="B816" s="135">
        <v>27700.996379999997</v>
      </c>
      <c r="C816" s="135">
        <v>27700.149999999998</v>
      </c>
      <c r="D816" s="135">
        <f t="shared" si="13"/>
        <v>99.996944586438744</v>
      </c>
      <c r="E816" s="527"/>
    </row>
    <row r="817" spans="1:5" s="8" customFormat="1" ht="31.5">
      <c r="A817" s="237" t="s">
        <v>313</v>
      </c>
      <c r="B817" s="137">
        <v>1368</v>
      </c>
      <c r="C817" s="137">
        <v>1367.15</v>
      </c>
      <c r="D817" s="137">
        <f t="shared" si="13"/>
        <v>99.937865497076032</v>
      </c>
      <c r="E817" s="525" t="s">
        <v>314</v>
      </c>
    </row>
    <row r="818" spans="1:5" s="8" customFormat="1" ht="18" customHeight="1">
      <c r="A818" s="136" t="s">
        <v>159</v>
      </c>
      <c r="B818" s="137">
        <v>1368</v>
      </c>
      <c r="C818" s="137">
        <v>1367.15</v>
      </c>
      <c r="D818" s="137">
        <f t="shared" si="13"/>
        <v>99.937865497076032</v>
      </c>
      <c r="E818" s="526"/>
    </row>
    <row r="819" spans="1:5" s="8" customFormat="1" ht="15.75">
      <c r="A819" s="241" t="s">
        <v>4</v>
      </c>
      <c r="B819" s="135">
        <v>0</v>
      </c>
      <c r="C819" s="135">
        <v>0</v>
      </c>
      <c r="D819" s="135">
        <v>0</v>
      </c>
      <c r="E819" s="526"/>
    </row>
    <row r="820" spans="1:5" s="8" customFormat="1" ht="15.75">
      <c r="A820" s="241" t="s">
        <v>5</v>
      </c>
      <c r="B820" s="135">
        <v>0</v>
      </c>
      <c r="C820" s="135">
        <v>0</v>
      </c>
      <c r="D820" s="135">
        <v>0</v>
      </c>
      <c r="E820" s="526"/>
    </row>
    <row r="821" spans="1:5" s="8" customFormat="1" ht="18.75" customHeight="1">
      <c r="A821" s="241" t="s">
        <v>9</v>
      </c>
      <c r="B821" s="135">
        <v>0</v>
      </c>
      <c r="C821" s="135">
        <v>0</v>
      </c>
      <c r="D821" s="135">
        <v>0</v>
      </c>
      <c r="E821" s="526"/>
    </row>
    <row r="822" spans="1:5" s="8" customFormat="1" ht="15.75">
      <c r="A822" s="241" t="s">
        <v>7</v>
      </c>
      <c r="B822" s="135">
        <v>1368</v>
      </c>
      <c r="C822" s="135">
        <v>1367.15</v>
      </c>
      <c r="D822" s="135">
        <f t="shared" si="13"/>
        <v>99.937865497076032</v>
      </c>
      <c r="E822" s="527"/>
    </row>
    <row r="823" spans="1:5" s="8" customFormat="1" ht="18.75" customHeight="1">
      <c r="A823" s="237" t="s">
        <v>315</v>
      </c>
      <c r="B823" s="137">
        <v>6500</v>
      </c>
      <c r="C823" s="137">
        <v>6500</v>
      </c>
      <c r="D823" s="137">
        <f t="shared" si="13"/>
        <v>100</v>
      </c>
      <c r="E823" s="365" t="s">
        <v>316</v>
      </c>
    </row>
    <row r="824" spans="1:5" s="8" customFormat="1" ht="15.75">
      <c r="A824" s="136" t="s">
        <v>159</v>
      </c>
      <c r="B824" s="137">
        <v>6500</v>
      </c>
      <c r="C824" s="137">
        <v>6500</v>
      </c>
      <c r="D824" s="137">
        <f t="shared" si="13"/>
        <v>100</v>
      </c>
      <c r="E824" s="366"/>
    </row>
    <row r="825" spans="1:5" s="8" customFormat="1" ht="15.75">
      <c r="A825" s="241" t="s">
        <v>4</v>
      </c>
      <c r="B825" s="135">
        <v>3250</v>
      </c>
      <c r="C825" s="135">
        <v>3250</v>
      </c>
      <c r="D825" s="135">
        <f t="shared" si="13"/>
        <v>100</v>
      </c>
      <c r="E825" s="366"/>
    </row>
    <row r="826" spans="1:5" s="8" customFormat="1" ht="15.75">
      <c r="A826" s="241" t="s">
        <v>5</v>
      </c>
      <c r="B826" s="135">
        <v>0</v>
      </c>
      <c r="C826" s="135">
        <v>0</v>
      </c>
      <c r="D826" s="135">
        <v>0</v>
      </c>
      <c r="E826" s="366"/>
    </row>
    <row r="827" spans="1:5" s="8" customFormat="1" ht="15.75">
      <c r="A827" s="241" t="s">
        <v>9</v>
      </c>
      <c r="B827" s="135">
        <v>0</v>
      </c>
      <c r="C827" s="135">
        <v>0</v>
      </c>
      <c r="D827" s="135">
        <v>0</v>
      </c>
      <c r="E827" s="366"/>
    </row>
    <row r="828" spans="1:5" s="8" customFormat="1" ht="15.75">
      <c r="A828" s="138" t="s">
        <v>7</v>
      </c>
      <c r="B828" s="135">
        <v>3250</v>
      </c>
      <c r="C828" s="135">
        <v>3250</v>
      </c>
      <c r="D828" s="135">
        <f t="shared" si="13"/>
        <v>100</v>
      </c>
      <c r="E828" s="367"/>
    </row>
    <row r="829" spans="1:5" s="7" customFormat="1" ht="23.25" customHeight="1">
      <c r="A829" s="141" t="s">
        <v>28</v>
      </c>
      <c r="B829" s="142">
        <f>B830+B831+B832+B833</f>
        <v>188423.85480999999</v>
      </c>
      <c r="C829" s="142">
        <f>C830+C831+C832+C833</f>
        <v>171385.84</v>
      </c>
      <c r="D829" s="142">
        <f t="shared" si="13"/>
        <v>90.957612650913802</v>
      </c>
      <c r="E829" s="531"/>
    </row>
    <row r="830" spans="1:5" s="7" customFormat="1" ht="16.899999999999999" customHeight="1">
      <c r="A830" s="144" t="s">
        <v>4</v>
      </c>
      <c r="B830" s="142">
        <v>14651.3</v>
      </c>
      <c r="C830" s="142">
        <v>14651.3</v>
      </c>
      <c r="D830" s="142">
        <f t="shared" si="13"/>
        <v>100</v>
      </c>
      <c r="E830" s="531"/>
    </row>
    <row r="831" spans="1:5" s="7" customFormat="1" ht="17.45" customHeight="1">
      <c r="A831" s="144" t="s">
        <v>5</v>
      </c>
      <c r="B831" s="142">
        <v>134205.69842999999</v>
      </c>
      <c r="C831" s="142">
        <v>117417.24</v>
      </c>
      <c r="D831" s="142">
        <f t="shared" si="13"/>
        <v>87.490502544676502</v>
      </c>
      <c r="E831" s="531"/>
    </row>
    <row r="832" spans="1:5" s="7" customFormat="1" ht="16.149999999999999" customHeight="1">
      <c r="A832" s="144" t="s">
        <v>9</v>
      </c>
      <c r="B832" s="142">
        <v>0</v>
      </c>
      <c r="C832" s="142">
        <v>0</v>
      </c>
      <c r="D832" s="142">
        <v>0</v>
      </c>
      <c r="E832" s="531"/>
    </row>
    <row r="833" spans="1:5" s="8" customFormat="1" ht="15.75">
      <c r="A833" s="144" t="s">
        <v>7</v>
      </c>
      <c r="B833" s="142">
        <v>39566.856379999997</v>
      </c>
      <c r="C833" s="142">
        <v>39317.299999999996</v>
      </c>
      <c r="D833" s="142">
        <f t="shared" si="13"/>
        <v>99.369279233095341</v>
      </c>
      <c r="E833" s="531"/>
    </row>
    <row r="834" spans="1:5" s="8" customFormat="1" ht="43.9" customHeight="1">
      <c r="A834" s="387" t="s">
        <v>384</v>
      </c>
      <c r="B834" s="388"/>
      <c r="C834" s="388"/>
      <c r="D834" s="388"/>
      <c r="E834" s="389"/>
    </row>
    <row r="835" spans="1:5" s="8" customFormat="1" ht="47.25">
      <c r="A835" s="148" t="s">
        <v>320</v>
      </c>
      <c r="B835" s="270">
        <v>62325.424999999996</v>
      </c>
      <c r="C835" s="270">
        <v>61793.399999999994</v>
      </c>
      <c r="D835" s="149">
        <f>C835/B835*100</f>
        <v>99.146375656483684</v>
      </c>
      <c r="E835" s="438"/>
    </row>
    <row r="836" spans="1:5" s="8" customFormat="1" ht="15.75">
      <c r="A836" s="36" t="s">
        <v>321</v>
      </c>
      <c r="B836" s="272"/>
      <c r="C836" s="270"/>
      <c r="D836" s="149"/>
      <c r="E836" s="36"/>
    </row>
    <row r="837" spans="1:5" s="8" customFormat="1" ht="15.75">
      <c r="A837" s="36" t="s">
        <v>10</v>
      </c>
      <c r="B837" s="271">
        <v>36351.079999999994</v>
      </c>
      <c r="C837" s="271">
        <v>36351.079999999994</v>
      </c>
      <c r="D837" s="149">
        <f t="shared" ref="D837:D897" si="14">C837/B837*100</f>
        <v>100</v>
      </c>
      <c r="E837" s="36"/>
    </row>
    <row r="838" spans="1:5" s="8" customFormat="1" ht="15.75">
      <c r="A838" s="38" t="s">
        <v>9</v>
      </c>
      <c r="B838" s="272">
        <v>15.7</v>
      </c>
      <c r="C838" s="273">
        <v>15.7</v>
      </c>
      <c r="D838" s="150">
        <f t="shared" si="14"/>
        <v>100</v>
      </c>
      <c r="E838" s="36"/>
    </row>
    <row r="839" spans="1:5" s="8" customFormat="1" ht="15.75">
      <c r="A839" s="38" t="s">
        <v>4</v>
      </c>
      <c r="B839" s="272">
        <v>5544.2</v>
      </c>
      <c r="C839" s="273">
        <v>5544.2</v>
      </c>
      <c r="D839" s="150">
        <f t="shared" si="14"/>
        <v>100</v>
      </c>
      <c r="E839" s="38"/>
    </row>
    <row r="840" spans="1:5" s="8" customFormat="1" ht="15.75">
      <c r="A840" s="38" t="s">
        <v>5</v>
      </c>
      <c r="B840" s="272">
        <v>30791.179999999997</v>
      </c>
      <c r="C840" s="273">
        <v>30791.179999999997</v>
      </c>
      <c r="D840" s="150">
        <f t="shared" si="14"/>
        <v>100</v>
      </c>
      <c r="E840" s="38"/>
    </row>
    <row r="841" spans="1:5" s="8" customFormat="1" ht="15.75">
      <c r="A841" s="38" t="s">
        <v>9</v>
      </c>
      <c r="B841" s="272"/>
      <c r="C841" s="270"/>
      <c r="D841" s="150">
        <v>0</v>
      </c>
      <c r="E841" s="36"/>
    </row>
    <row r="842" spans="1:5" s="8" customFormat="1" ht="15.75">
      <c r="A842" s="38" t="s">
        <v>7</v>
      </c>
      <c r="B842" s="272">
        <v>0</v>
      </c>
      <c r="C842" s="273">
        <v>0</v>
      </c>
      <c r="D842" s="150">
        <v>0</v>
      </c>
      <c r="E842" s="36"/>
    </row>
    <row r="843" spans="1:5" s="8" customFormat="1" ht="47.25">
      <c r="A843" s="38" t="s">
        <v>322</v>
      </c>
      <c r="B843" s="272"/>
      <c r="C843" s="270"/>
      <c r="D843" s="149"/>
      <c r="E843" s="36"/>
    </row>
    <row r="844" spans="1:5" s="8" customFormat="1" ht="15.75">
      <c r="A844" s="36" t="s">
        <v>10</v>
      </c>
      <c r="B844" s="271">
        <v>401</v>
      </c>
      <c r="C844" s="270">
        <v>401</v>
      </c>
      <c r="D844" s="149">
        <f t="shared" si="14"/>
        <v>100</v>
      </c>
      <c r="E844" s="439" t="s">
        <v>323</v>
      </c>
    </row>
    <row r="845" spans="1:5" s="8" customFormat="1" ht="15.75">
      <c r="A845" s="38" t="s">
        <v>9</v>
      </c>
      <c r="B845" s="272">
        <v>0</v>
      </c>
      <c r="C845" s="273">
        <v>0</v>
      </c>
      <c r="D845" s="150">
        <v>0</v>
      </c>
      <c r="E845" s="440"/>
    </row>
    <row r="846" spans="1:5" s="8" customFormat="1" ht="15.75">
      <c r="A846" s="38" t="s">
        <v>4</v>
      </c>
      <c r="B846" s="272">
        <v>340.9</v>
      </c>
      <c r="C846" s="273">
        <v>340.9</v>
      </c>
      <c r="D846" s="150">
        <f>C846/B846*100</f>
        <v>100</v>
      </c>
      <c r="E846" s="440"/>
    </row>
    <row r="847" spans="1:5" s="8" customFormat="1" ht="15.75">
      <c r="A847" s="38" t="s">
        <v>5</v>
      </c>
      <c r="B847" s="272">
        <v>60.099999999999994</v>
      </c>
      <c r="C847" s="273">
        <v>60.099999999999994</v>
      </c>
      <c r="D847" s="150">
        <f t="shared" si="14"/>
        <v>100</v>
      </c>
      <c r="E847" s="440"/>
    </row>
    <row r="848" spans="1:5" s="8" customFormat="1" ht="15.75">
      <c r="A848" s="151" t="s">
        <v>324</v>
      </c>
      <c r="B848" s="272">
        <v>60.1</v>
      </c>
      <c r="C848" s="273">
        <v>60.099999999999994</v>
      </c>
      <c r="D848" s="150">
        <f t="shared" si="14"/>
        <v>99.999999999999986</v>
      </c>
      <c r="E848" s="440"/>
    </row>
    <row r="849" spans="1:5" s="8" customFormat="1" ht="15.75">
      <c r="A849" s="38" t="s">
        <v>7</v>
      </c>
      <c r="B849" s="272">
        <v>0</v>
      </c>
      <c r="C849" s="273">
        <v>0</v>
      </c>
      <c r="D849" s="150">
        <v>0</v>
      </c>
      <c r="E849" s="441"/>
    </row>
    <row r="850" spans="1:5" s="8" customFormat="1" ht="31.5">
      <c r="A850" s="38" t="s">
        <v>325</v>
      </c>
      <c r="B850" s="271"/>
      <c r="C850" s="270"/>
      <c r="D850" s="149"/>
      <c r="E850" s="36"/>
    </row>
    <row r="851" spans="1:5" s="8" customFormat="1" ht="15.75">
      <c r="A851" s="36" t="s">
        <v>10</v>
      </c>
      <c r="B851" s="271">
        <v>15.7</v>
      </c>
      <c r="C851" s="271">
        <v>15.7</v>
      </c>
      <c r="D851" s="149">
        <f t="shared" si="14"/>
        <v>100</v>
      </c>
      <c r="E851" s="365" t="s">
        <v>326</v>
      </c>
    </row>
    <row r="852" spans="1:5" s="8" customFormat="1" ht="15.75">
      <c r="A852" s="38" t="s">
        <v>9</v>
      </c>
      <c r="B852" s="272">
        <v>15.7</v>
      </c>
      <c r="C852" s="273">
        <v>15.7</v>
      </c>
      <c r="D852" s="150">
        <f t="shared" si="14"/>
        <v>100</v>
      </c>
      <c r="E852" s="366"/>
    </row>
    <row r="853" spans="1:5" s="8" customFormat="1" ht="15.75">
      <c r="A853" s="38" t="s">
        <v>5</v>
      </c>
      <c r="B853" s="272">
        <v>0</v>
      </c>
      <c r="C853" s="273">
        <v>0</v>
      </c>
      <c r="D853" s="150">
        <v>0</v>
      </c>
      <c r="E853" s="367"/>
    </row>
    <row r="854" spans="1:5" s="8" customFormat="1" ht="15.75">
      <c r="A854" s="38" t="s">
        <v>4</v>
      </c>
      <c r="B854" s="272">
        <v>0</v>
      </c>
      <c r="C854" s="273">
        <v>0</v>
      </c>
      <c r="D854" s="150">
        <v>0</v>
      </c>
      <c r="E854" s="38"/>
    </row>
    <row r="855" spans="1:5" s="8" customFormat="1" ht="15.75">
      <c r="A855" s="38" t="s">
        <v>7</v>
      </c>
      <c r="B855" s="272">
        <v>0</v>
      </c>
      <c r="C855" s="273">
        <v>0</v>
      </c>
      <c r="D855" s="150">
        <v>0</v>
      </c>
      <c r="E855" s="38"/>
    </row>
    <row r="856" spans="1:5" s="8" customFormat="1" ht="15.75">
      <c r="A856" s="146" t="s">
        <v>327</v>
      </c>
      <c r="B856" s="271"/>
      <c r="C856" s="270"/>
      <c r="D856" s="149"/>
      <c r="E856" s="38"/>
    </row>
    <row r="857" spans="1:5" s="8" customFormat="1" ht="15.75">
      <c r="A857" s="36" t="s">
        <v>10</v>
      </c>
      <c r="B857" s="271">
        <v>1118.5999999999999</v>
      </c>
      <c r="C857" s="270">
        <v>1118.5999999999999</v>
      </c>
      <c r="D857" s="149">
        <f t="shared" si="14"/>
        <v>100</v>
      </c>
      <c r="E857" s="36"/>
    </row>
    <row r="858" spans="1:5" s="8" customFormat="1" ht="15.75">
      <c r="A858" s="38" t="s">
        <v>4</v>
      </c>
      <c r="B858" s="272">
        <v>424.99999999999989</v>
      </c>
      <c r="C858" s="273">
        <v>424.99999999999989</v>
      </c>
      <c r="D858" s="150">
        <f t="shared" si="14"/>
        <v>100</v>
      </c>
      <c r="E858" s="38" t="s">
        <v>328</v>
      </c>
    </row>
    <row r="859" spans="1:5" s="8" customFormat="1" ht="15.75">
      <c r="A859" s="38" t="s">
        <v>5</v>
      </c>
      <c r="B859" s="272">
        <v>693.6</v>
      </c>
      <c r="C859" s="273">
        <v>693.6</v>
      </c>
      <c r="D859" s="150">
        <f t="shared" si="14"/>
        <v>100</v>
      </c>
      <c r="E859" s="532" t="s">
        <v>329</v>
      </c>
    </row>
    <row r="860" spans="1:5" s="8" customFormat="1" ht="15.75">
      <c r="A860" s="151" t="s">
        <v>324</v>
      </c>
      <c r="B860" s="272">
        <v>75</v>
      </c>
      <c r="C860" s="273">
        <v>75</v>
      </c>
      <c r="D860" s="150">
        <f t="shared" si="14"/>
        <v>100</v>
      </c>
      <c r="E860" s="36"/>
    </row>
    <row r="861" spans="1:5" s="8" customFormat="1" ht="15.75">
      <c r="A861" s="38" t="s">
        <v>9</v>
      </c>
      <c r="B861" s="272">
        <v>0</v>
      </c>
      <c r="C861" s="273">
        <v>0</v>
      </c>
      <c r="D861" s="150">
        <v>0</v>
      </c>
      <c r="E861" s="36"/>
    </row>
    <row r="862" spans="1:5" s="8" customFormat="1" ht="15.75">
      <c r="A862" s="38" t="s">
        <v>7</v>
      </c>
      <c r="B862" s="272">
        <v>0</v>
      </c>
      <c r="C862" s="273">
        <v>0</v>
      </c>
      <c r="D862" s="150">
        <v>0</v>
      </c>
      <c r="E862" s="36"/>
    </row>
    <row r="863" spans="1:5" s="8" customFormat="1" ht="23.45" customHeight="1">
      <c r="A863" s="38" t="s">
        <v>330</v>
      </c>
      <c r="B863" s="271"/>
      <c r="C863" s="270"/>
      <c r="D863" s="149"/>
      <c r="E863" s="36"/>
    </row>
    <row r="864" spans="1:5" s="8" customFormat="1" ht="15.75">
      <c r="A864" s="36" t="s">
        <v>10</v>
      </c>
      <c r="B864" s="271">
        <v>0</v>
      </c>
      <c r="C864" s="270">
        <v>0</v>
      </c>
      <c r="D864" s="149">
        <v>0</v>
      </c>
      <c r="E864" s="36"/>
    </row>
    <row r="865" spans="1:5" s="8" customFormat="1" ht="15.75">
      <c r="A865" s="38" t="s">
        <v>4</v>
      </c>
      <c r="B865" s="272">
        <v>0</v>
      </c>
      <c r="C865" s="273">
        <v>0</v>
      </c>
      <c r="D865" s="150">
        <v>0</v>
      </c>
      <c r="E865" s="415"/>
    </row>
    <row r="866" spans="1:5" s="8" customFormat="1" ht="15.75">
      <c r="A866" s="38" t="s">
        <v>5</v>
      </c>
      <c r="B866" s="272">
        <v>0</v>
      </c>
      <c r="C866" s="273">
        <v>0</v>
      </c>
      <c r="D866" s="150">
        <v>0</v>
      </c>
      <c r="E866" s="36"/>
    </row>
    <row r="867" spans="1:5" s="8" customFormat="1" ht="15.75">
      <c r="A867" s="38" t="s">
        <v>9</v>
      </c>
      <c r="B867" s="272">
        <v>0</v>
      </c>
      <c r="C867" s="273">
        <v>0</v>
      </c>
      <c r="D867" s="150">
        <v>0</v>
      </c>
      <c r="E867" s="36"/>
    </row>
    <row r="868" spans="1:5" s="8" customFormat="1" ht="15.75">
      <c r="A868" s="38" t="s">
        <v>7</v>
      </c>
      <c r="B868" s="272">
        <v>0</v>
      </c>
      <c r="C868" s="273">
        <v>0</v>
      </c>
      <c r="D868" s="150">
        <v>0</v>
      </c>
      <c r="E868" s="36"/>
    </row>
    <row r="869" spans="1:5" s="8" customFormat="1" ht="31.5">
      <c r="A869" s="38" t="s">
        <v>331</v>
      </c>
      <c r="B869" s="271"/>
      <c r="C869" s="270"/>
      <c r="D869" s="149"/>
      <c r="E869" s="36"/>
    </row>
    <row r="870" spans="1:5" s="8" customFormat="1" ht="15.75">
      <c r="A870" s="36" t="s">
        <v>10</v>
      </c>
      <c r="B870" s="271">
        <v>144.6</v>
      </c>
      <c r="C870" s="271">
        <v>144.6</v>
      </c>
      <c r="D870" s="149">
        <f t="shared" si="14"/>
        <v>100</v>
      </c>
      <c r="E870" s="439" t="s">
        <v>332</v>
      </c>
    </row>
    <row r="871" spans="1:5" s="8" customFormat="1" ht="15.75">
      <c r="A871" s="38" t="s">
        <v>4</v>
      </c>
      <c r="B871" s="272">
        <v>0</v>
      </c>
      <c r="C871" s="273">
        <v>0</v>
      </c>
      <c r="D871" s="150">
        <v>0</v>
      </c>
      <c r="E871" s="533"/>
    </row>
    <row r="872" spans="1:5" s="8" customFormat="1" ht="15.75">
      <c r="A872" s="38" t="s">
        <v>5</v>
      </c>
      <c r="B872" s="272">
        <v>144.6</v>
      </c>
      <c r="C872" s="273">
        <v>144.6</v>
      </c>
      <c r="D872" s="150">
        <f t="shared" si="14"/>
        <v>100</v>
      </c>
      <c r="E872" s="533"/>
    </row>
    <row r="873" spans="1:5" s="8" customFormat="1" ht="15.75">
      <c r="A873" s="38" t="s">
        <v>9</v>
      </c>
      <c r="B873" s="272">
        <v>0</v>
      </c>
      <c r="C873" s="273">
        <v>0</v>
      </c>
      <c r="D873" s="150">
        <v>0</v>
      </c>
      <c r="E873" s="533"/>
    </row>
    <row r="874" spans="1:5" s="8" customFormat="1" ht="15.75">
      <c r="A874" s="38" t="s">
        <v>7</v>
      </c>
      <c r="B874" s="272">
        <v>0</v>
      </c>
      <c r="C874" s="273">
        <v>0</v>
      </c>
      <c r="D874" s="150">
        <v>0</v>
      </c>
      <c r="E874" s="534"/>
    </row>
    <row r="875" spans="1:5" s="8" customFormat="1" ht="31.5">
      <c r="A875" s="146" t="s">
        <v>333</v>
      </c>
      <c r="B875" s="271"/>
      <c r="C875" s="270"/>
      <c r="D875" s="149"/>
      <c r="E875" s="147"/>
    </row>
    <row r="876" spans="1:5" s="8" customFormat="1" ht="15.75">
      <c r="A876" s="36" t="s">
        <v>10</v>
      </c>
      <c r="B876" s="271">
        <v>34671.18</v>
      </c>
      <c r="C876" s="271">
        <v>34671.18</v>
      </c>
      <c r="D876" s="149">
        <f t="shared" si="14"/>
        <v>100</v>
      </c>
      <c r="E876" s="147"/>
    </row>
    <row r="877" spans="1:5" s="8" customFormat="1" ht="15.75">
      <c r="A877" s="38" t="s">
        <v>4</v>
      </c>
      <c r="B877" s="272">
        <v>4778.3</v>
      </c>
      <c r="C877" s="273">
        <v>4778.3</v>
      </c>
      <c r="D877" s="150">
        <f t="shared" si="14"/>
        <v>100</v>
      </c>
      <c r="E877" s="147"/>
    </row>
    <row r="878" spans="1:5" s="8" customFormat="1" ht="15.75">
      <c r="A878" s="38" t="s">
        <v>5</v>
      </c>
      <c r="B878" s="272">
        <v>29892.879999999997</v>
      </c>
      <c r="C878" s="273">
        <v>29892.879999999997</v>
      </c>
      <c r="D878" s="150">
        <f t="shared" si="14"/>
        <v>100</v>
      </c>
      <c r="E878" s="147"/>
    </row>
    <row r="879" spans="1:5" s="8" customFormat="1" ht="15.75">
      <c r="A879" s="151" t="s">
        <v>324</v>
      </c>
      <c r="B879" s="272">
        <v>251.5</v>
      </c>
      <c r="C879" s="273">
        <v>251.5</v>
      </c>
      <c r="D879" s="150">
        <f t="shared" si="14"/>
        <v>100</v>
      </c>
      <c r="E879" s="147"/>
    </row>
    <row r="880" spans="1:5" s="8" customFormat="1" ht="15.75">
      <c r="A880" s="38" t="s">
        <v>9</v>
      </c>
      <c r="B880" s="272">
        <v>0</v>
      </c>
      <c r="C880" s="273">
        <v>0</v>
      </c>
      <c r="D880" s="150">
        <v>0</v>
      </c>
      <c r="E880" s="147"/>
    </row>
    <row r="881" spans="1:5" s="8" customFormat="1" ht="15.75">
      <c r="A881" s="146" t="s">
        <v>7</v>
      </c>
      <c r="B881" s="280">
        <v>0</v>
      </c>
      <c r="C881" s="273">
        <v>0</v>
      </c>
      <c r="D881" s="150">
        <v>0</v>
      </c>
      <c r="E881" s="147"/>
    </row>
    <row r="882" spans="1:5" s="8" customFormat="1" ht="15.75">
      <c r="A882" s="36" t="s">
        <v>334</v>
      </c>
      <c r="B882" s="271"/>
      <c r="C882" s="270"/>
      <c r="D882" s="149"/>
      <c r="E882" s="152"/>
    </row>
    <row r="883" spans="1:5" s="8" customFormat="1" ht="15.75">
      <c r="A883" s="36" t="s">
        <v>10</v>
      </c>
      <c r="B883" s="271">
        <v>25908.544999999998</v>
      </c>
      <c r="C883" s="271">
        <v>25376.52</v>
      </c>
      <c r="D883" s="149">
        <f t="shared" si="14"/>
        <v>97.946526908400315</v>
      </c>
      <c r="E883" s="36"/>
    </row>
    <row r="884" spans="1:5" s="8" customFormat="1" ht="15.75">
      <c r="A884" s="38" t="s">
        <v>4</v>
      </c>
      <c r="B884" s="272">
        <v>2459.5299999999997</v>
      </c>
      <c r="C884" s="273">
        <v>2459.5</v>
      </c>
      <c r="D884" s="150">
        <f t="shared" si="14"/>
        <v>99.998780254764128</v>
      </c>
      <c r="E884" s="36"/>
    </row>
    <row r="885" spans="1:5" s="8" customFormat="1" ht="15.75">
      <c r="A885" s="38" t="s">
        <v>5</v>
      </c>
      <c r="B885" s="272">
        <v>22917.014999999999</v>
      </c>
      <c r="C885" s="273">
        <v>22917.02</v>
      </c>
      <c r="D885" s="150">
        <f t="shared" si="14"/>
        <v>100.0000218178502</v>
      </c>
      <c r="E885" s="36"/>
    </row>
    <row r="886" spans="1:5" s="8" customFormat="1" ht="15.75">
      <c r="A886" s="38" t="s">
        <v>9</v>
      </c>
      <c r="B886" s="272">
        <v>0</v>
      </c>
      <c r="C886" s="273">
        <v>0</v>
      </c>
      <c r="D886" s="150">
        <v>0</v>
      </c>
      <c r="E886" s="36"/>
    </row>
    <row r="887" spans="1:5" s="8" customFormat="1" ht="15.75">
      <c r="A887" s="38" t="s">
        <v>7</v>
      </c>
      <c r="B887" s="272">
        <v>532</v>
      </c>
      <c r="C887" s="273">
        <v>0</v>
      </c>
      <c r="D887" s="150">
        <f t="shared" si="14"/>
        <v>0</v>
      </c>
      <c r="E887" s="36"/>
    </row>
    <row r="888" spans="1:5" s="8" customFormat="1" ht="15.75">
      <c r="A888" s="38" t="s">
        <v>335</v>
      </c>
      <c r="B888" s="272"/>
      <c r="C888" s="270"/>
      <c r="D888" s="149"/>
      <c r="E888" s="146"/>
    </row>
    <row r="889" spans="1:5" s="8" customFormat="1" ht="15.75">
      <c r="A889" s="36" t="s">
        <v>10</v>
      </c>
      <c r="B889" s="271">
        <v>314.7</v>
      </c>
      <c r="C889" s="271">
        <v>314.7</v>
      </c>
      <c r="D889" s="149">
        <f t="shared" si="14"/>
        <v>100</v>
      </c>
      <c r="E889" s="439" t="s">
        <v>336</v>
      </c>
    </row>
    <row r="890" spans="1:5" s="8" customFormat="1" ht="15.75">
      <c r="A890" s="38" t="s">
        <v>4</v>
      </c>
      <c r="B890" s="272">
        <v>0</v>
      </c>
      <c r="C890" s="273">
        <v>0</v>
      </c>
      <c r="D890" s="150">
        <v>0</v>
      </c>
      <c r="E890" s="535"/>
    </row>
    <row r="891" spans="1:5" s="8" customFormat="1" ht="15.75">
      <c r="A891" s="38" t="s">
        <v>5</v>
      </c>
      <c r="B891" s="272">
        <v>314.7</v>
      </c>
      <c r="C891" s="273">
        <v>314.7</v>
      </c>
      <c r="D891" s="150">
        <f t="shared" si="14"/>
        <v>100</v>
      </c>
      <c r="E891" s="535"/>
    </row>
    <row r="892" spans="1:5" s="8" customFormat="1" ht="15.75">
      <c r="A892" s="38" t="s">
        <v>9</v>
      </c>
      <c r="B892" s="272">
        <v>0</v>
      </c>
      <c r="C892" s="273">
        <v>0</v>
      </c>
      <c r="D892" s="150">
        <v>0</v>
      </c>
      <c r="E892" s="535"/>
    </row>
    <row r="893" spans="1:5" s="8" customFormat="1" ht="15.75">
      <c r="A893" s="38" t="s">
        <v>7</v>
      </c>
      <c r="B893" s="272">
        <v>0</v>
      </c>
      <c r="C893" s="273">
        <v>0</v>
      </c>
      <c r="D893" s="150">
        <v>0</v>
      </c>
      <c r="E893" s="536"/>
    </row>
    <row r="894" spans="1:5" s="8" customFormat="1" ht="15.75">
      <c r="A894" s="38" t="s">
        <v>337</v>
      </c>
      <c r="B894" s="271"/>
      <c r="C894" s="270"/>
      <c r="D894" s="149"/>
      <c r="E894" s="36"/>
    </row>
    <row r="895" spans="1:5" s="8" customFormat="1" ht="15.75">
      <c r="A895" s="36" t="s">
        <v>10</v>
      </c>
      <c r="B895" s="271">
        <v>209.8</v>
      </c>
      <c r="C895" s="271">
        <v>209.8</v>
      </c>
      <c r="D895" s="149">
        <f t="shared" si="14"/>
        <v>100</v>
      </c>
      <c r="E895" s="439" t="s">
        <v>338</v>
      </c>
    </row>
    <row r="896" spans="1:5" s="8" customFormat="1" ht="15.75">
      <c r="A896" s="38" t="s">
        <v>4</v>
      </c>
      <c r="B896" s="272">
        <v>0</v>
      </c>
      <c r="C896" s="273">
        <v>0</v>
      </c>
      <c r="D896" s="150">
        <v>0</v>
      </c>
      <c r="E896" s="440"/>
    </row>
    <row r="897" spans="1:5" s="8" customFormat="1" ht="15.75">
      <c r="A897" s="38" t="s">
        <v>5</v>
      </c>
      <c r="B897" s="159">
        <v>209.8</v>
      </c>
      <c r="C897" s="162">
        <v>209.8</v>
      </c>
      <c r="D897" s="150">
        <f t="shared" si="14"/>
        <v>100</v>
      </c>
      <c r="E897" s="440"/>
    </row>
    <row r="898" spans="1:5" s="8" customFormat="1" ht="15.75">
      <c r="A898" s="38" t="s">
        <v>9</v>
      </c>
      <c r="B898" s="272">
        <v>0</v>
      </c>
      <c r="C898" s="273">
        <v>0</v>
      </c>
      <c r="D898" s="150">
        <v>0</v>
      </c>
      <c r="E898" s="440"/>
    </row>
    <row r="899" spans="1:5" s="8" customFormat="1" ht="15.75">
      <c r="A899" s="38" t="s">
        <v>7</v>
      </c>
      <c r="B899" s="272">
        <v>0</v>
      </c>
      <c r="C899" s="273">
        <v>0</v>
      </c>
      <c r="D899" s="150">
        <v>0</v>
      </c>
      <c r="E899" s="441"/>
    </row>
    <row r="900" spans="1:5" s="8" customFormat="1" ht="15.75">
      <c r="A900" s="38" t="s">
        <v>339</v>
      </c>
      <c r="B900" s="271"/>
      <c r="C900" s="270"/>
      <c r="D900" s="149"/>
      <c r="E900" s="38"/>
    </row>
    <row r="901" spans="1:5" s="8" customFormat="1" ht="15.75">
      <c r="A901" s="36" t="s">
        <v>10</v>
      </c>
      <c r="B901" s="271">
        <v>500</v>
      </c>
      <c r="C901" s="271">
        <v>500</v>
      </c>
      <c r="D901" s="149">
        <f t="shared" ref="D901:D961" si="15">C901/B901*100</f>
        <v>100</v>
      </c>
      <c r="E901" s="439" t="s">
        <v>340</v>
      </c>
    </row>
    <row r="902" spans="1:5" s="8" customFormat="1" ht="15.75">
      <c r="A902" s="38" t="s">
        <v>4</v>
      </c>
      <c r="B902" s="272">
        <v>0</v>
      </c>
      <c r="C902" s="273">
        <v>0</v>
      </c>
      <c r="D902" s="150">
        <v>0</v>
      </c>
      <c r="E902" s="537"/>
    </row>
    <row r="903" spans="1:5" s="8" customFormat="1" ht="15.75">
      <c r="A903" s="38" t="s">
        <v>5</v>
      </c>
      <c r="B903" s="272">
        <v>500</v>
      </c>
      <c r="C903" s="273">
        <v>500</v>
      </c>
      <c r="D903" s="150">
        <f t="shared" si="15"/>
        <v>100</v>
      </c>
      <c r="E903" s="537"/>
    </row>
    <row r="904" spans="1:5" s="8" customFormat="1" ht="15.75">
      <c r="A904" s="38" t="s">
        <v>9</v>
      </c>
      <c r="B904" s="272">
        <v>0</v>
      </c>
      <c r="C904" s="273">
        <v>0</v>
      </c>
      <c r="D904" s="150">
        <v>0</v>
      </c>
      <c r="E904" s="537"/>
    </row>
    <row r="905" spans="1:5" s="8" customFormat="1" ht="15.75">
      <c r="A905" s="38" t="s">
        <v>7</v>
      </c>
      <c r="B905" s="272">
        <v>0</v>
      </c>
      <c r="C905" s="273">
        <v>0</v>
      </c>
      <c r="D905" s="150">
        <v>0</v>
      </c>
      <c r="E905" s="538"/>
    </row>
    <row r="906" spans="1:5" s="8" customFormat="1" ht="31.5">
      <c r="A906" s="146" t="s">
        <v>341</v>
      </c>
      <c r="B906" s="271"/>
      <c r="C906" s="270"/>
      <c r="D906" s="149"/>
      <c r="E906" s="439" t="s">
        <v>342</v>
      </c>
    </row>
    <row r="907" spans="1:5" s="8" customFormat="1" ht="15.75">
      <c r="A907" s="36" t="s">
        <v>10</v>
      </c>
      <c r="B907" s="271">
        <v>24884.044999999998</v>
      </c>
      <c r="C907" s="270">
        <v>24352.02</v>
      </c>
      <c r="D907" s="149">
        <f t="shared" si="15"/>
        <v>97.861983451645429</v>
      </c>
      <c r="E907" s="440"/>
    </row>
    <row r="908" spans="1:5" s="8" customFormat="1" ht="16.149999999999999" customHeight="1">
      <c r="A908" s="38" t="s">
        <v>4</v>
      </c>
      <c r="B908" s="272">
        <v>2459.5299999999997</v>
      </c>
      <c r="C908" s="273">
        <v>2459.5</v>
      </c>
      <c r="D908" s="150">
        <f t="shared" si="15"/>
        <v>99.998780254764128</v>
      </c>
      <c r="E908" s="440"/>
    </row>
    <row r="909" spans="1:5" s="8" customFormat="1" ht="17.45" customHeight="1">
      <c r="A909" s="38" t="s">
        <v>5</v>
      </c>
      <c r="B909" s="272">
        <v>21892.514999999999</v>
      </c>
      <c r="C909" s="273">
        <v>21892.52</v>
      </c>
      <c r="D909" s="150">
        <f t="shared" si="15"/>
        <v>100.00002283885611</v>
      </c>
      <c r="E909" s="440"/>
    </row>
    <row r="910" spans="1:5" s="8" customFormat="1" ht="17.45" customHeight="1">
      <c r="A910" s="151" t="s">
        <v>324</v>
      </c>
      <c r="B910" s="272">
        <v>122.3</v>
      </c>
      <c r="C910" s="273">
        <v>122.3</v>
      </c>
      <c r="D910" s="150">
        <f t="shared" si="15"/>
        <v>100</v>
      </c>
      <c r="E910" s="440"/>
    </row>
    <row r="911" spans="1:5" s="8" customFormat="1" ht="15.75">
      <c r="A911" s="38" t="s">
        <v>9</v>
      </c>
      <c r="B911" s="272">
        <v>0</v>
      </c>
      <c r="C911" s="273">
        <v>0</v>
      </c>
      <c r="D911" s="150">
        <v>0</v>
      </c>
      <c r="E911" s="440"/>
    </row>
    <row r="912" spans="1:5" s="8" customFormat="1" ht="15.75">
      <c r="A912" s="38" t="s">
        <v>7</v>
      </c>
      <c r="B912" s="272">
        <v>532</v>
      </c>
      <c r="C912" s="273">
        <v>0</v>
      </c>
      <c r="D912" s="150">
        <f t="shared" si="15"/>
        <v>0</v>
      </c>
      <c r="E912" s="441"/>
    </row>
    <row r="913" spans="1:5" s="8" customFormat="1" ht="15.75">
      <c r="A913" s="36" t="s">
        <v>343</v>
      </c>
      <c r="B913" s="271"/>
      <c r="C913" s="270"/>
      <c r="D913" s="149"/>
      <c r="E913" s="539"/>
    </row>
    <row r="914" spans="1:5" s="8" customFormat="1" ht="15.75">
      <c r="A914" s="36" t="s">
        <v>10</v>
      </c>
      <c r="B914" s="271">
        <v>65.8</v>
      </c>
      <c r="C914" s="271">
        <v>65.8</v>
      </c>
      <c r="D914" s="149">
        <f t="shared" si="15"/>
        <v>100</v>
      </c>
      <c r="E914" s="36"/>
    </row>
    <row r="915" spans="1:5" s="8" customFormat="1" ht="15.75">
      <c r="A915" s="38" t="s">
        <v>4</v>
      </c>
      <c r="B915" s="272">
        <v>65.8</v>
      </c>
      <c r="C915" s="273">
        <v>65.8</v>
      </c>
      <c r="D915" s="150">
        <f t="shared" si="15"/>
        <v>100</v>
      </c>
      <c r="E915" s="36"/>
    </row>
    <row r="916" spans="1:5" s="8" customFormat="1" ht="15.75">
      <c r="A916" s="38" t="s">
        <v>5</v>
      </c>
      <c r="B916" s="272">
        <v>0</v>
      </c>
      <c r="C916" s="273">
        <v>0</v>
      </c>
      <c r="D916" s="150">
        <v>0</v>
      </c>
      <c r="E916" s="36"/>
    </row>
    <row r="917" spans="1:5" s="8" customFormat="1" ht="15.75">
      <c r="A917" s="38" t="s">
        <v>9</v>
      </c>
      <c r="B917" s="272">
        <v>0</v>
      </c>
      <c r="C917" s="273">
        <v>0</v>
      </c>
      <c r="D917" s="150">
        <v>0</v>
      </c>
      <c r="E917" s="36"/>
    </row>
    <row r="918" spans="1:5" s="8" customFormat="1" ht="15.75">
      <c r="A918" s="38" t="s">
        <v>7</v>
      </c>
      <c r="B918" s="272">
        <v>0</v>
      </c>
      <c r="C918" s="273">
        <v>0</v>
      </c>
      <c r="D918" s="150">
        <v>0</v>
      </c>
      <c r="E918" s="36"/>
    </row>
    <row r="919" spans="1:5" s="8" customFormat="1" ht="63">
      <c r="A919" s="38" t="s">
        <v>344</v>
      </c>
      <c r="B919" s="271"/>
      <c r="C919" s="270"/>
      <c r="D919" s="149"/>
      <c r="E919" s="146" t="s">
        <v>345</v>
      </c>
    </row>
    <row r="920" spans="1:5" s="8" customFormat="1" ht="15.75">
      <c r="A920" s="36" t="s">
        <v>10</v>
      </c>
      <c r="B920" s="271">
        <v>65.8</v>
      </c>
      <c r="C920" s="271">
        <v>65.8</v>
      </c>
      <c r="D920" s="149">
        <f t="shared" si="15"/>
        <v>100</v>
      </c>
      <c r="E920" s="36"/>
    </row>
    <row r="921" spans="1:5" s="8" customFormat="1" ht="15.75">
      <c r="A921" s="38" t="s">
        <v>4</v>
      </c>
      <c r="B921" s="272">
        <v>65.8</v>
      </c>
      <c r="C921" s="273">
        <v>65.8</v>
      </c>
      <c r="D921" s="150">
        <f t="shared" si="15"/>
        <v>100</v>
      </c>
      <c r="E921" s="36"/>
    </row>
    <row r="922" spans="1:5" s="8" customFormat="1" ht="15.75">
      <c r="A922" s="38" t="s">
        <v>5</v>
      </c>
      <c r="B922" s="272">
        <v>0</v>
      </c>
      <c r="C922" s="273">
        <v>0</v>
      </c>
      <c r="D922" s="150">
        <v>0</v>
      </c>
      <c r="E922" s="36"/>
    </row>
    <row r="923" spans="1:5" s="8" customFormat="1" ht="15.75">
      <c r="A923" s="38" t="s">
        <v>9</v>
      </c>
      <c r="B923" s="272">
        <v>0</v>
      </c>
      <c r="C923" s="273">
        <v>0</v>
      </c>
      <c r="D923" s="150">
        <v>0</v>
      </c>
      <c r="E923" s="36"/>
    </row>
    <row r="924" spans="1:5" s="8" customFormat="1" ht="15.75">
      <c r="A924" s="38" t="s">
        <v>7</v>
      </c>
      <c r="B924" s="272">
        <v>0</v>
      </c>
      <c r="C924" s="273">
        <v>0</v>
      </c>
      <c r="D924" s="150">
        <v>0</v>
      </c>
      <c r="E924" s="36"/>
    </row>
    <row r="925" spans="1:5" s="8" customFormat="1" ht="31.5">
      <c r="A925" s="148" t="s">
        <v>346</v>
      </c>
      <c r="B925" s="271">
        <v>111263.63599999998</v>
      </c>
      <c r="C925" s="271">
        <v>108877.33</v>
      </c>
      <c r="D925" s="149">
        <f t="shared" si="15"/>
        <v>97.855268724096007</v>
      </c>
      <c r="E925" s="36"/>
    </row>
    <row r="926" spans="1:5" s="8" customFormat="1" ht="15.75">
      <c r="A926" s="36" t="s">
        <v>347</v>
      </c>
      <c r="B926" s="272"/>
      <c r="C926" s="270"/>
      <c r="D926" s="149"/>
      <c r="E926" s="36"/>
    </row>
    <row r="927" spans="1:5" s="8" customFormat="1" ht="15.75">
      <c r="A927" s="36" t="s">
        <v>10</v>
      </c>
      <c r="B927" s="271">
        <v>111263.63599999998</v>
      </c>
      <c r="C927" s="271">
        <v>108877.33</v>
      </c>
      <c r="D927" s="149">
        <f t="shared" si="15"/>
        <v>97.855268724096007</v>
      </c>
      <c r="E927" s="36"/>
    </row>
    <row r="928" spans="1:5" s="8" customFormat="1" ht="15.75">
      <c r="A928" s="38" t="s">
        <v>4</v>
      </c>
      <c r="B928" s="272">
        <v>9193.9</v>
      </c>
      <c r="C928" s="273">
        <v>9193.9</v>
      </c>
      <c r="D928" s="150">
        <f t="shared" si="15"/>
        <v>100</v>
      </c>
      <c r="E928" s="38"/>
    </row>
    <row r="929" spans="1:5" s="8" customFormat="1" ht="15.75">
      <c r="A929" s="38" t="s">
        <v>5</v>
      </c>
      <c r="B929" s="272">
        <v>102069.73599999999</v>
      </c>
      <c r="C929" s="273">
        <v>99683.430000000008</v>
      </c>
      <c r="D929" s="150">
        <f t="shared" si="15"/>
        <v>97.662082715683724</v>
      </c>
      <c r="E929" s="38"/>
    </row>
    <row r="930" spans="1:5" s="8" customFormat="1" ht="15.75">
      <c r="A930" s="38" t="s">
        <v>9</v>
      </c>
      <c r="B930" s="272">
        <v>0</v>
      </c>
      <c r="C930" s="273">
        <v>0</v>
      </c>
      <c r="D930" s="150">
        <v>0</v>
      </c>
      <c r="E930" s="38"/>
    </row>
    <row r="931" spans="1:5" s="8" customFormat="1" ht="15.75">
      <c r="A931" s="38" t="s">
        <v>7</v>
      </c>
      <c r="B931" s="272">
        <v>0</v>
      </c>
      <c r="C931" s="273">
        <v>0</v>
      </c>
      <c r="D931" s="150">
        <v>0</v>
      </c>
      <c r="E931" s="38"/>
    </row>
    <row r="932" spans="1:5" s="8" customFormat="1" ht="21" customHeight="1">
      <c r="A932" s="239" t="s">
        <v>348</v>
      </c>
      <c r="B932" s="273"/>
      <c r="C932" s="270"/>
      <c r="D932" s="149"/>
      <c r="E932" s="540" t="s">
        <v>349</v>
      </c>
    </row>
    <row r="933" spans="1:5" s="8" customFormat="1" ht="15.75">
      <c r="A933" s="36" t="s">
        <v>10</v>
      </c>
      <c r="B933" s="271">
        <v>16104.298000000001</v>
      </c>
      <c r="C933" s="271">
        <v>15934.15</v>
      </c>
      <c r="D933" s="149">
        <f t="shared" si="15"/>
        <v>98.943462173886743</v>
      </c>
      <c r="E933" s="541"/>
    </row>
    <row r="934" spans="1:5" s="8" customFormat="1" ht="15.75">
      <c r="A934" s="38" t="s">
        <v>4</v>
      </c>
      <c r="B934" s="272">
        <v>600</v>
      </c>
      <c r="C934" s="273">
        <v>600</v>
      </c>
      <c r="D934" s="150">
        <f t="shared" si="15"/>
        <v>100</v>
      </c>
      <c r="E934" s="541"/>
    </row>
    <row r="935" spans="1:5" s="8" customFormat="1" ht="15.75">
      <c r="A935" s="38" t="s">
        <v>5</v>
      </c>
      <c r="B935" s="272">
        <v>15504.298000000001</v>
      </c>
      <c r="C935" s="273">
        <v>15334.15</v>
      </c>
      <c r="D935" s="150">
        <f t="shared" si="15"/>
        <v>98.90257527299849</v>
      </c>
      <c r="E935" s="541"/>
    </row>
    <row r="936" spans="1:5" s="8" customFormat="1" ht="15.75">
      <c r="A936" s="38" t="s">
        <v>9</v>
      </c>
      <c r="B936" s="272">
        <v>0</v>
      </c>
      <c r="C936" s="273">
        <v>0</v>
      </c>
      <c r="D936" s="150">
        <v>0</v>
      </c>
      <c r="E936" s="541"/>
    </row>
    <row r="937" spans="1:5" s="8" customFormat="1" ht="15.75">
      <c r="A937" s="38" t="s">
        <v>7</v>
      </c>
      <c r="B937" s="272">
        <v>0</v>
      </c>
      <c r="C937" s="273">
        <v>0</v>
      </c>
      <c r="D937" s="150">
        <v>0</v>
      </c>
      <c r="E937" s="542"/>
    </row>
    <row r="938" spans="1:5" s="8" customFormat="1" ht="15.75">
      <c r="A938" s="38" t="s">
        <v>350</v>
      </c>
      <c r="B938" s="271"/>
      <c r="C938" s="270"/>
      <c r="D938" s="149"/>
      <c r="E938" s="439" t="s">
        <v>351</v>
      </c>
    </row>
    <row r="939" spans="1:5" s="8" customFormat="1" ht="15.75">
      <c r="A939" s="36" t="s">
        <v>10</v>
      </c>
      <c r="B939" s="271">
        <v>172.5</v>
      </c>
      <c r="C939" s="271">
        <v>172.5</v>
      </c>
      <c r="D939" s="149">
        <f t="shared" si="15"/>
        <v>100</v>
      </c>
      <c r="E939" s="440"/>
    </row>
    <row r="940" spans="1:5" s="8" customFormat="1" ht="15.75">
      <c r="A940" s="38" t="s">
        <v>4</v>
      </c>
      <c r="B940" s="272">
        <v>0</v>
      </c>
      <c r="C940" s="273">
        <v>0</v>
      </c>
      <c r="D940" s="150">
        <v>0</v>
      </c>
      <c r="E940" s="440"/>
    </row>
    <row r="941" spans="1:5" s="8" customFormat="1" ht="15.75">
      <c r="A941" s="38" t="s">
        <v>5</v>
      </c>
      <c r="B941" s="272">
        <v>172.5</v>
      </c>
      <c r="C941" s="273">
        <v>172.5</v>
      </c>
      <c r="D941" s="150">
        <f t="shared" si="15"/>
        <v>100</v>
      </c>
      <c r="E941" s="440"/>
    </row>
    <row r="942" spans="1:5" s="8" customFormat="1" ht="15.75">
      <c r="A942" s="38" t="s">
        <v>9</v>
      </c>
      <c r="B942" s="272">
        <v>0</v>
      </c>
      <c r="C942" s="273">
        <v>0</v>
      </c>
      <c r="D942" s="150">
        <v>0</v>
      </c>
      <c r="E942" s="440"/>
    </row>
    <row r="943" spans="1:5" s="8" customFormat="1" ht="15.75">
      <c r="A943" s="38" t="s">
        <v>7</v>
      </c>
      <c r="B943" s="272">
        <v>0</v>
      </c>
      <c r="C943" s="273">
        <v>0</v>
      </c>
      <c r="D943" s="150">
        <v>0</v>
      </c>
      <c r="E943" s="441"/>
    </row>
    <row r="944" spans="1:5" s="8" customFormat="1" ht="31.5">
      <c r="A944" s="239" t="s">
        <v>352</v>
      </c>
      <c r="B944" s="271"/>
      <c r="C944" s="270"/>
      <c r="D944" s="149"/>
      <c r="E944" s="439" t="s">
        <v>353</v>
      </c>
    </row>
    <row r="945" spans="1:5" s="8" customFormat="1" ht="15.75">
      <c r="A945" s="36" t="s">
        <v>10</v>
      </c>
      <c r="B945" s="271">
        <v>94986.837999999989</v>
      </c>
      <c r="C945" s="270">
        <v>92770.680000000008</v>
      </c>
      <c r="D945" s="149">
        <f t="shared" si="15"/>
        <v>97.666878857468674</v>
      </c>
      <c r="E945" s="440"/>
    </row>
    <row r="946" spans="1:5" s="8" customFormat="1" ht="15.75">
      <c r="A946" s="38" t="s">
        <v>4</v>
      </c>
      <c r="B946" s="272">
        <v>8593.9</v>
      </c>
      <c r="C946" s="273">
        <v>8593.9</v>
      </c>
      <c r="D946" s="150">
        <f t="shared" si="15"/>
        <v>100</v>
      </c>
      <c r="E946" s="440"/>
    </row>
    <row r="947" spans="1:5" s="8" customFormat="1" ht="15.75">
      <c r="A947" s="38" t="s">
        <v>5</v>
      </c>
      <c r="B947" s="272">
        <v>86392.937999999995</v>
      </c>
      <c r="C947" s="273">
        <v>84176.780000000013</v>
      </c>
      <c r="D947" s="150">
        <f t="shared" si="15"/>
        <v>97.434792644741421</v>
      </c>
      <c r="E947" s="440"/>
    </row>
    <row r="948" spans="1:5" s="8" customFormat="1" ht="15.75">
      <c r="A948" s="151" t="s">
        <v>324</v>
      </c>
      <c r="B948" s="272">
        <v>452.38</v>
      </c>
      <c r="C948" s="273">
        <v>452.38</v>
      </c>
      <c r="D948" s="150">
        <f t="shared" si="15"/>
        <v>100</v>
      </c>
      <c r="E948" s="440"/>
    </row>
    <row r="949" spans="1:5" s="8" customFormat="1" ht="15.75">
      <c r="A949" s="38" t="s">
        <v>9</v>
      </c>
      <c r="B949" s="272">
        <v>0</v>
      </c>
      <c r="C949" s="273">
        <v>0</v>
      </c>
      <c r="D949" s="150">
        <v>0</v>
      </c>
      <c r="E949" s="440"/>
    </row>
    <row r="950" spans="1:5" s="8" customFormat="1" ht="15.75">
      <c r="A950" s="38" t="s">
        <v>7</v>
      </c>
      <c r="B950" s="272">
        <v>0</v>
      </c>
      <c r="C950" s="273">
        <v>0</v>
      </c>
      <c r="D950" s="150">
        <v>0</v>
      </c>
      <c r="E950" s="441"/>
    </row>
    <row r="951" spans="1:5" s="8" customFormat="1" ht="31.5">
      <c r="A951" s="148" t="s">
        <v>354</v>
      </c>
      <c r="B951" s="271">
        <v>53071.497000000003</v>
      </c>
      <c r="C951" s="271">
        <v>51275.351000000002</v>
      </c>
      <c r="D951" s="149">
        <f t="shared" si="15"/>
        <v>96.615610824017267</v>
      </c>
      <c r="E951" s="146"/>
    </row>
    <row r="952" spans="1:5" s="8" customFormat="1" ht="15.75">
      <c r="A952" s="36" t="s">
        <v>355</v>
      </c>
      <c r="B952" s="271"/>
      <c r="C952" s="270"/>
      <c r="D952" s="149"/>
      <c r="E952" s="36"/>
    </row>
    <row r="953" spans="1:5" s="8" customFormat="1" ht="15.75">
      <c r="A953" s="36" t="s">
        <v>10</v>
      </c>
      <c r="B953" s="271">
        <v>19126.898000000001</v>
      </c>
      <c r="C953" s="270">
        <v>17834.951000000001</v>
      </c>
      <c r="D953" s="149">
        <f t="shared" si="15"/>
        <v>93.245391908295844</v>
      </c>
      <c r="E953" s="36"/>
    </row>
    <row r="954" spans="1:5" s="8" customFormat="1" ht="15.75">
      <c r="A954" s="38" t="s">
        <v>4</v>
      </c>
      <c r="B954" s="272">
        <v>0</v>
      </c>
      <c r="C954" s="273">
        <v>0</v>
      </c>
      <c r="D954" s="150">
        <v>0</v>
      </c>
      <c r="E954" s="36"/>
    </row>
    <row r="955" spans="1:5" s="8" customFormat="1" ht="15.75">
      <c r="A955" s="38" t="s">
        <v>5</v>
      </c>
      <c r="B955" s="272">
        <v>19126.898000000001</v>
      </c>
      <c r="C955" s="273">
        <v>17834.951000000001</v>
      </c>
      <c r="D955" s="150">
        <f t="shared" si="15"/>
        <v>93.245391908295844</v>
      </c>
      <c r="E955" s="38"/>
    </row>
    <row r="956" spans="1:5" s="8" customFormat="1" ht="15.75">
      <c r="A956" s="38" t="s">
        <v>9</v>
      </c>
      <c r="B956" s="272">
        <v>0</v>
      </c>
      <c r="C956" s="273">
        <v>0</v>
      </c>
      <c r="D956" s="150">
        <v>0</v>
      </c>
      <c r="E956" s="36"/>
    </row>
    <row r="957" spans="1:5" s="8" customFormat="1" ht="15.75">
      <c r="A957" s="38" t="s">
        <v>7</v>
      </c>
      <c r="B957" s="272">
        <v>0</v>
      </c>
      <c r="C957" s="273">
        <v>0</v>
      </c>
      <c r="D957" s="150">
        <v>0</v>
      </c>
      <c r="E957" s="36"/>
    </row>
    <row r="958" spans="1:5" s="8" customFormat="1" ht="15.75">
      <c r="A958" s="239" t="s">
        <v>356</v>
      </c>
      <c r="B958" s="271"/>
      <c r="C958" s="270"/>
      <c r="D958" s="149"/>
      <c r="E958" s="543" t="s">
        <v>357</v>
      </c>
    </row>
    <row r="959" spans="1:5" s="8" customFormat="1" ht="15.75">
      <c r="A959" s="36" t="s">
        <v>10</v>
      </c>
      <c r="B959" s="271">
        <v>14176.8</v>
      </c>
      <c r="C959" s="270">
        <v>12979.852000000001</v>
      </c>
      <c r="D959" s="149">
        <f t="shared" si="15"/>
        <v>91.556994526268269</v>
      </c>
      <c r="E959" s="544"/>
    </row>
    <row r="960" spans="1:5" s="8" customFormat="1" ht="15.75">
      <c r="A960" s="38" t="s">
        <v>4</v>
      </c>
      <c r="B960" s="272">
        <v>0</v>
      </c>
      <c r="C960" s="273">
        <v>0</v>
      </c>
      <c r="D960" s="150">
        <v>0</v>
      </c>
      <c r="E960" s="544"/>
    </row>
    <row r="961" spans="1:5" s="8" customFormat="1" ht="15.75">
      <c r="A961" s="38" t="s">
        <v>5</v>
      </c>
      <c r="B961" s="272">
        <v>14176.8</v>
      </c>
      <c r="C961" s="273">
        <v>12979.852000000001</v>
      </c>
      <c r="D961" s="150">
        <f t="shared" si="15"/>
        <v>91.556994526268269</v>
      </c>
      <c r="E961" s="544"/>
    </row>
    <row r="962" spans="1:5" s="8" customFormat="1" ht="15.75">
      <c r="A962" s="38" t="s">
        <v>9</v>
      </c>
      <c r="B962" s="272">
        <v>0</v>
      </c>
      <c r="C962" s="273">
        <v>0</v>
      </c>
      <c r="D962" s="150">
        <v>0</v>
      </c>
      <c r="E962" s="544"/>
    </row>
    <row r="963" spans="1:5" s="8" customFormat="1" ht="15.75">
      <c r="A963" s="38" t="s">
        <v>7</v>
      </c>
      <c r="B963" s="272">
        <v>0</v>
      </c>
      <c r="C963" s="273">
        <v>0</v>
      </c>
      <c r="D963" s="150">
        <v>0</v>
      </c>
      <c r="E963" s="545"/>
    </row>
    <row r="964" spans="1:5" s="8" customFormat="1" ht="31.5">
      <c r="A964" s="38" t="s">
        <v>358</v>
      </c>
      <c r="B964" s="271"/>
      <c r="C964" s="270"/>
      <c r="D964" s="149"/>
      <c r="E964" s="543" t="s">
        <v>357</v>
      </c>
    </row>
    <row r="965" spans="1:5" s="8" customFormat="1" ht="15.75">
      <c r="A965" s="36" t="s">
        <v>10</v>
      </c>
      <c r="B965" s="271">
        <v>4950.0980000000009</v>
      </c>
      <c r="C965" s="270">
        <v>4855.0990000000002</v>
      </c>
      <c r="D965" s="149">
        <f t="shared" ref="D965:D1027" si="16">C965/B965*100</f>
        <v>98.080866277798933</v>
      </c>
      <c r="E965" s="544"/>
    </row>
    <row r="966" spans="1:5" s="8" customFormat="1" ht="15.75">
      <c r="A966" s="38" t="s">
        <v>4</v>
      </c>
      <c r="B966" s="272">
        <v>0</v>
      </c>
      <c r="C966" s="273">
        <v>0</v>
      </c>
      <c r="D966" s="150">
        <v>0</v>
      </c>
      <c r="E966" s="544"/>
    </row>
    <row r="967" spans="1:5" s="8" customFormat="1" ht="15.75">
      <c r="A967" s="38" t="s">
        <v>5</v>
      </c>
      <c r="B967" s="272">
        <v>4950.0980000000009</v>
      </c>
      <c r="C967" s="273">
        <v>4855.0990000000002</v>
      </c>
      <c r="D967" s="150">
        <f t="shared" si="16"/>
        <v>98.080866277798933</v>
      </c>
      <c r="E967" s="544"/>
    </row>
    <row r="968" spans="1:5" s="8" customFormat="1" ht="15.75">
      <c r="A968" s="38" t="s">
        <v>9</v>
      </c>
      <c r="B968" s="272">
        <v>0</v>
      </c>
      <c r="C968" s="273">
        <v>0</v>
      </c>
      <c r="D968" s="150">
        <v>0</v>
      </c>
      <c r="E968" s="537"/>
    </row>
    <row r="969" spans="1:5" s="8" customFormat="1" ht="15.75">
      <c r="A969" s="38" t="s">
        <v>7</v>
      </c>
      <c r="B969" s="272">
        <v>0</v>
      </c>
      <c r="C969" s="273">
        <v>0</v>
      </c>
      <c r="D969" s="150">
        <v>0</v>
      </c>
      <c r="E969" s="538"/>
    </row>
    <row r="970" spans="1:5" s="8" customFormat="1" ht="31.5">
      <c r="A970" s="36" t="s">
        <v>359</v>
      </c>
      <c r="B970" s="271"/>
      <c r="C970" s="270"/>
      <c r="D970" s="149"/>
      <c r="E970" s="546" t="s">
        <v>360</v>
      </c>
    </row>
    <row r="971" spans="1:5" s="8" customFormat="1" ht="15.75">
      <c r="A971" s="36" t="s">
        <v>10</v>
      </c>
      <c r="B971" s="271">
        <v>33944.599000000002</v>
      </c>
      <c r="C971" s="270">
        <v>33440.400000000001</v>
      </c>
      <c r="D971" s="149">
        <f t="shared" si="16"/>
        <v>98.514641460339533</v>
      </c>
      <c r="E971" s="547"/>
    </row>
    <row r="972" spans="1:5" s="8" customFormat="1" ht="15.75">
      <c r="A972" s="38" t="s">
        <v>4</v>
      </c>
      <c r="B972" s="272">
        <v>0</v>
      </c>
      <c r="C972" s="273">
        <v>0</v>
      </c>
      <c r="D972" s="150">
        <v>0</v>
      </c>
      <c r="E972" s="547"/>
    </row>
    <row r="973" spans="1:5" s="8" customFormat="1" ht="15.75">
      <c r="A973" s="38" t="s">
        <v>5</v>
      </c>
      <c r="B973" s="272">
        <v>33944.599000000002</v>
      </c>
      <c r="C973" s="273">
        <v>33440.400000000001</v>
      </c>
      <c r="D973" s="150">
        <f t="shared" si="16"/>
        <v>98.514641460339533</v>
      </c>
      <c r="E973" s="547"/>
    </row>
    <row r="974" spans="1:5" s="8" customFormat="1" ht="15.75">
      <c r="A974" s="38" t="s">
        <v>9</v>
      </c>
      <c r="B974" s="272">
        <v>0</v>
      </c>
      <c r="C974" s="273">
        <v>0</v>
      </c>
      <c r="D974" s="150">
        <v>0</v>
      </c>
      <c r="E974" s="547"/>
    </row>
    <row r="975" spans="1:5" s="8" customFormat="1" ht="15.75">
      <c r="A975" s="38" t="s">
        <v>7</v>
      </c>
      <c r="B975" s="272">
        <v>0</v>
      </c>
      <c r="C975" s="273">
        <v>0</v>
      </c>
      <c r="D975" s="150">
        <v>0</v>
      </c>
      <c r="E975" s="548"/>
    </row>
    <row r="976" spans="1:5" s="8" customFormat="1" ht="31.5">
      <c r="A976" s="148" t="s">
        <v>361</v>
      </c>
      <c r="B976" s="271">
        <v>468954.36300000001</v>
      </c>
      <c r="C976" s="271">
        <v>300339.12800000003</v>
      </c>
      <c r="D976" s="149">
        <f t="shared" si="16"/>
        <v>64.044425576652543</v>
      </c>
      <c r="E976" s="36"/>
    </row>
    <row r="977" spans="1:5" s="8" customFormat="1" ht="15.75">
      <c r="A977" s="35" t="s">
        <v>362</v>
      </c>
      <c r="B977" s="271"/>
      <c r="C977" s="270"/>
      <c r="D977" s="149"/>
      <c r="E977" s="36"/>
    </row>
    <row r="978" spans="1:5" s="8" customFormat="1" ht="15.75">
      <c r="A978" s="36" t="s">
        <v>10</v>
      </c>
      <c r="B978" s="271">
        <v>467512.90299999999</v>
      </c>
      <c r="C978" s="271">
        <v>298898.06800000003</v>
      </c>
      <c r="D978" s="149">
        <f t="shared" si="16"/>
        <v>63.933651046204396</v>
      </c>
      <c r="E978" s="36"/>
    </row>
    <row r="979" spans="1:5" s="8" customFormat="1" ht="15.75">
      <c r="A979" s="38" t="s">
        <v>4</v>
      </c>
      <c r="B979" s="272">
        <v>0</v>
      </c>
      <c r="C979" s="272">
        <v>0</v>
      </c>
      <c r="D979" s="150">
        <v>0</v>
      </c>
      <c r="E979" s="36"/>
    </row>
    <row r="980" spans="1:5" s="8" customFormat="1" ht="15.75">
      <c r="A980" s="38" t="s">
        <v>5</v>
      </c>
      <c r="B980" s="272">
        <v>106.899</v>
      </c>
      <c r="C980" s="272">
        <v>11.172000000000001</v>
      </c>
      <c r="D980" s="150">
        <f t="shared" si="16"/>
        <v>10.450986445149161</v>
      </c>
      <c r="E980" s="36"/>
    </row>
    <row r="981" spans="1:5" s="8" customFormat="1" ht="15.75">
      <c r="A981" s="38" t="s">
        <v>9</v>
      </c>
      <c r="B981" s="272">
        <v>0</v>
      </c>
      <c r="C981" s="272">
        <v>0</v>
      </c>
      <c r="D981" s="150">
        <v>0</v>
      </c>
      <c r="E981" s="36"/>
    </row>
    <row r="982" spans="1:5" s="8" customFormat="1" ht="15.75">
      <c r="A982" s="38" t="s">
        <v>7</v>
      </c>
      <c r="B982" s="272">
        <v>467406.00400000002</v>
      </c>
      <c r="C982" s="273">
        <v>298886.89600000001</v>
      </c>
      <c r="D982" s="150">
        <f t="shared" si="16"/>
        <v>63.945882903121628</v>
      </c>
      <c r="E982" s="36"/>
    </row>
    <row r="983" spans="1:5" s="8" customFormat="1" ht="76.5" customHeight="1">
      <c r="A983" s="146" t="s">
        <v>363</v>
      </c>
      <c r="B983" s="271"/>
      <c r="C983" s="270"/>
      <c r="D983" s="149"/>
      <c r="E983" s="439" t="s">
        <v>364</v>
      </c>
    </row>
    <row r="984" spans="1:5" s="8" customFormat="1" ht="15.75">
      <c r="A984" s="36" t="s">
        <v>10</v>
      </c>
      <c r="B984" s="271">
        <v>168088.69899999999</v>
      </c>
      <c r="C984" s="270">
        <v>160075.23799999998</v>
      </c>
      <c r="D984" s="149">
        <f t="shared" si="16"/>
        <v>95.232599783522616</v>
      </c>
      <c r="E984" s="440"/>
    </row>
    <row r="985" spans="1:5" s="8" customFormat="1" ht="15.75">
      <c r="A985" s="38" t="s">
        <v>4</v>
      </c>
      <c r="B985" s="272">
        <v>0</v>
      </c>
      <c r="C985" s="273">
        <v>0</v>
      </c>
      <c r="D985" s="150">
        <v>0</v>
      </c>
      <c r="E985" s="440"/>
    </row>
    <row r="986" spans="1:5" s="8" customFormat="1" ht="15.75">
      <c r="A986" s="38" t="s">
        <v>5</v>
      </c>
      <c r="B986" s="272">
        <v>18.699000000000002</v>
      </c>
      <c r="C986" s="273">
        <v>11.172000000000001</v>
      </c>
      <c r="D986" s="150">
        <f t="shared" si="16"/>
        <v>59.746510508583341</v>
      </c>
      <c r="E986" s="440"/>
    </row>
    <row r="987" spans="1:5" s="8" customFormat="1" ht="15.75">
      <c r="A987" s="38" t="s">
        <v>9</v>
      </c>
      <c r="B987" s="272">
        <v>0</v>
      </c>
      <c r="C987" s="273">
        <v>0</v>
      </c>
      <c r="D987" s="150">
        <v>0</v>
      </c>
      <c r="E987" s="440"/>
    </row>
    <row r="988" spans="1:5" s="8" customFormat="1" ht="15.75">
      <c r="A988" s="38" t="s">
        <v>7</v>
      </c>
      <c r="B988" s="272">
        <v>168070</v>
      </c>
      <c r="C988" s="273">
        <v>160064.06599999999</v>
      </c>
      <c r="D988" s="150">
        <f t="shared" si="16"/>
        <v>95.23654786696018</v>
      </c>
      <c r="E988" s="441"/>
    </row>
    <row r="989" spans="1:5" s="8" customFormat="1" ht="121.5" customHeight="1">
      <c r="A989" s="146" t="s">
        <v>365</v>
      </c>
      <c r="B989" s="271"/>
      <c r="C989" s="270"/>
      <c r="D989" s="149">
        <v>0</v>
      </c>
      <c r="E989" s="439" t="s">
        <v>366</v>
      </c>
    </row>
    <row r="990" spans="1:5" s="8" customFormat="1" ht="15.75">
      <c r="A990" s="36" t="s">
        <v>10</v>
      </c>
      <c r="B990" s="271">
        <v>299424.20400000003</v>
      </c>
      <c r="C990" s="270">
        <v>138822.83000000002</v>
      </c>
      <c r="D990" s="149">
        <f t="shared" si="16"/>
        <v>46.363262603847481</v>
      </c>
      <c r="E990" s="440"/>
    </row>
    <row r="991" spans="1:5" s="8" customFormat="1" ht="15.75">
      <c r="A991" s="38" t="s">
        <v>4</v>
      </c>
      <c r="B991" s="272">
        <v>0</v>
      </c>
      <c r="C991" s="273">
        <v>0</v>
      </c>
      <c r="D991" s="150">
        <v>0</v>
      </c>
      <c r="E991" s="440"/>
    </row>
    <row r="992" spans="1:5" s="8" customFormat="1" ht="15.75">
      <c r="A992" s="38" t="s">
        <v>5</v>
      </c>
      <c r="B992" s="272">
        <v>88.2</v>
      </c>
      <c r="C992" s="273">
        <v>0</v>
      </c>
      <c r="D992" s="150">
        <v>0</v>
      </c>
      <c r="E992" s="440"/>
    </row>
    <row r="993" spans="1:5" s="8" customFormat="1" ht="15.75">
      <c r="A993" s="38" t="s">
        <v>9</v>
      </c>
      <c r="B993" s="272">
        <v>0</v>
      </c>
      <c r="C993" s="273">
        <v>0</v>
      </c>
      <c r="D993" s="150">
        <v>0</v>
      </c>
      <c r="E993" s="440"/>
    </row>
    <row r="994" spans="1:5" s="8" customFormat="1" ht="15.75">
      <c r="A994" s="146" t="s">
        <v>7</v>
      </c>
      <c r="B994" s="280">
        <v>299336.00400000002</v>
      </c>
      <c r="C994" s="281">
        <v>138822.83000000002</v>
      </c>
      <c r="D994" s="150">
        <f t="shared" si="16"/>
        <v>46.376923639295995</v>
      </c>
      <c r="E994" s="441"/>
    </row>
    <row r="995" spans="1:5" s="8" customFormat="1" ht="31.5">
      <c r="A995" s="36" t="s">
        <v>367</v>
      </c>
      <c r="B995" s="271"/>
      <c r="C995" s="282"/>
      <c r="D995" s="149"/>
      <c r="E995" s="36"/>
    </row>
    <row r="996" spans="1:5" s="8" customFormat="1" ht="15.75">
      <c r="A996" s="36" t="s">
        <v>10</v>
      </c>
      <c r="B996" s="271">
        <v>1441.46</v>
      </c>
      <c r="C996" s="271">
        <v>1441.06</v>
      </c>
      <c r="D996" s="149">
        <f t="shared" si="16"/>
        <v>99.97225035727665</v>
      </c>
      <c r="E996" s="36"/>
    </row>
    <row r="997" spans="1:5" s="8" customFormat="1" ht="15.75">
      <c r="A997" s="38" t="s">
        <v>4</v>
      </c>
      <c r="B997" s="272">
        <v>180</v>
      </c>
      <c r="C997" s="272">
        <v>180</v>
      </c>
      <c r="D997" s="150">
        <f t="shared" si="16"/>
        <v>100</v>
      </c>
      <c r="E997" s="36"/>
    </row>
    <row r="998" spans="1:5" s="8" customFormat="1" ht="15.75">
      <c r="A998" s="38" t="s">
        <v>5</v>
      </c>
      <c r="B998" s="272">
        <v>536.5</v>
      </c>
      <c r="C998" s="272">
        <v>536.1</v>
      </c>
      <c r="D998" s="150">
        <f t="shared" si="16"/>
        <v>99.925442684063384</v>
      </c>
      <c r="E998" s="36"/>
    </row>
    <row r="999" spans="1:5" s="8" customFormat="1" ht="15.75">
      <c r="A999" s="38" t="s">
        <v>9</v>
      </c>
      <c r="B999" s="272">
        <v>0</v>
      </c>
      <c r="C999" s="272">
        <v>0</v>
      </c>
      <c r="D999" s="150">
        <v>0</v>
      </c>
      <c r="E999" s="36"/>
    </row>
    <row r="1000" spans="1:5" s="8" customFormat="1" ht="15.75">
      <c r="A1000" s="38" t="s">
        <v>7</v>
      </c>
      <c r="B1000" s="272">
        <v>724.96</v>
      </c>
      <c r="C1000" s="272">
        <v>724.96</v>
      </c>
      <c r="D1000" s="150">
        <f t="shared" si="16"/>
        <v>100</v>
      </c>
      <c r="E1000" s="36"/>
    </row>
    <row r="1001" spans="1:5" s="8" customFormat="1" ht="31.5">
      <c r="A1001" s="38" t="s">
        <v>368</v>
      </c>
      <c r="B1001" s="271"/>
      <c r="C1001" s="270"/>
      <c r="D1001" s="149"/>
      <c r="E1001" s="439" t="s">
        <v>369</v>
      </c>
    </row>
    <row r="1002" spans="1:5" s="8" customFormat="1" ht="15.75">
      <c r="A1002" s="36" t="s">
        <v>10</v>
      </c>
      <c r="B1002" s="271">
        <v>92</v>
      </c>
      <c r="C1002" s="270">
        <v>92</v>
      </c>
      <c r="D1002" s="149">
        <f t="shared" si="16"/>
        <v>100</v>
      </c>
      <c r="E1002" s="440"/>
    </row>
    <row r="1003" spans="1:5" s="8" customFormat="1" ht="15.75">
      <c r="A1003" s="38" t="s">
        <v>4</v>
      </c>
      <c r="B1003" s="272">
        <v>0</v>
      </c>
      <c r="C1003" s="273">
        <v>0</v>
      </c>
      <c r="D1003" s="150">
        <v>0</v>
      </c>
      <c r="E1003" s="440"/>
    </row>
    <row r="1004" spans="1:5" s="8" customFormat="1" ht="15.75">
      <c r="A1004" s="38" t="s">
        <v>5</v>
      </c>
      <c r="B1004" s="272">
        <v>92</v>
      </c>
      <c r="C1004" s="273">
        <v>92</v>
      </c>
      <c r="D1004" s="150">
        <f t="shared" si="16"/>
        <v>100</v>
      </c>
      <c r="E1004" s="440"/>
    </row>
    <row r="1005" spans="1:5" s="8" customFormat="1" ht="15.75">
      <c r="A1005" s="38" t="s">
        <v>9</v>
      </c>
      <c r="B1005" s="272">
        <v>0</v>
      </c>
      <c r="C1005" s="273">
        <v>0</v>
      </c>
      <c r="D1005" s="150">
        <v>0</v>
      </c>
      <c r="E1005" s="440"/>
    </row>
    <row r="1006" spans="1:5" s="8" customFormat="1" ht="15.75">
      <c r="A1006" s="38" t="s">
        <v>7</v>
      </c>
      <c r="B1006" s="272">
        <v>0</v>
      </c>
      <c r="C1006" s="273">
        <v>0</v>
      </c>
      <c r="D1006" s="150">
        <v>0</v>
      </c>
      <c r="E1006" s="441"/>
    </row>
    <row r="1007" spans="1:5" s="8" customFormat="1" ht="31.5">
      <c r="A1007" s="38" t="s">
        <v>370</v>
      </c>
      <c r="B1007" s="271"/>
      <c r="C1007" s="270"/>
      <c r="D1007" s="149"/>
      <c r="E1007" s="439" t="s">
        <v>371</v>
      </c>
    </row>
    <row r="1008" spans="1:5" s="8" customFormat="1" ht="15.75">
      <c r="A1008" s="36" t="s">
        <v>10</v>
      </c>
      <c r="B1008" s="271">
        <v>144.5</v>
      </c>
      <c r="C1008" s="271">
        <v>144.5</v>
      </c>
      <c r="D1008" s="149">
        <f t="shared" si="16"/>
        <v>100</v>
      </c>
      <c r="E1008" s="440"/>
    </row>
    <row r="1009" spans="1:5" s="8" customFormat="1" ht="15.75">
      <c r="A1009" s="38" t="s">
        <v>4</v>
      </c>
      <c r="B1009" s="272">
        <v>0</v>
      </c>
      <c r="C1009" s="273">
        <v>0</v>
      </c>
      <c r="D1009" s="150">
        <v>0</v>
      </c>
      <c r="E1009" s="440"/>
    </row>
    <row r="1010" spans="1:5" s="8" customFormat="1" ht="15.75">
      <c r="A1010" s="38" t="s">
        <v>5</v>
      </c>
      <c r="B1010" s="272">
        <v>144.5</v>
      </c>
      <c r="C1010" s="273">
        <v>144.5</v>
      </c>
      <c r="D1010" s="150">
        <f t="shared" si="16"/>
        <v>100</v>
      </c>
      <c r="E1010" s="440"/>
    </row>
    <row r="1011" spans="1:5" s="8" customFormat="1" ht="15.75">
      <c r="A1011" s="38" t="s">
        <v>9</v>
      </c>
      <c r="B1011" s="272">
        <v>0</v>
      </c>
      <c r="C1011" s="273">
        <v>0</v>
      </c>
      <c r="D1011" s="150">
        <v>0</v>
      </c>
      <c r="E1011" s="440"/>
    </row>
    <row r="1012" spans="1:5" s="8" customFormat="1" ht="15.75">
      <c r="A1012" s="38" t="s">
        <v>7</v>
      </c>
      <c r="B1012" s="272">
        <v>0</v>
      </c>
      <c r="C1012" s="273">
        <v>0</v>
      </c>
      <c r="D1012" s="150">
        <v>0</v>
      </c>
      <c r="E1012" s="441"/>
    </row>
    <row r="1013" spans="1:5" s="8" customFormat="1" ht="47.25">
      <c r="A1013" s="38" t="s">
        <v>372</v>
      </c>
      <c r="B1013" s="271"/>
      <c r="C1013" s="270"/>
      <c r="D1013" s="149"/>
      <c r="E1013" s="439" t="s">
        <v>373</v>
      </c>
    </row>
    <row r="1014" spans="1:5" s="8" customFormat="1" ht="15.75">
      <c r="A1014" s="36" t="s">
        <v>10</v>
      </c>
      <c r="B1014" s="271">
        <v>100</v>
      </c>
      <c r="C1014" s="271">
        <v>100</v>
      </c>
      <c r="D1014" s="149">
        <f t="shared" si="16"/>
        <v>100</v>
      </c>
      <c r="E1014" s="440"/>
    </row>
    <row r="1015" spans="1:5" s="8" customFormat="1" ht="15.75">
      <c r="A1015" s="38" t="s">
        <v>4</v>
      </c>
      <c r="B1015" s="272">
        <v>0</v>
      </c>
      <c r="C1015" s="273">
        <v>0</v>
      </c>
      <c r="D1015" s="150">
        <v>0</v>
      </c>
      <c r="E1015" s="440"/>
    </row>
    <row r="1016" spans="1:5" s="8" customFormat="1" ht="15.75">
      <c r="A1016" s="38" t="s">
        <v>5</v>
      </c>
      <c r="B1016" s="272">
        <v>100</v>
      </c>
      <c r="C1016" s="273">
        <v>100</v>
      </c>
      <c r="D1016" s="150">
        <f t="shared" si="16"/>
        <v>100</v>
      </c>
      <c r="E1016" s="440"/>
    </row>
    <row r="1017" spans="1:5" s="8" customFormat="1" ht="15.75">
      <c r="A1017" s="38" t="s">
        <v>9</v>
      </c>
      <c r="B1017" s="272">
        <v>0</v>
      </c>
      <c r="C1017" s="273">
        <v>0</v>
      </c>
      <c r="D1017" s="150">
        <v>0</v>
      </c>
      <c r="E1017" s="440"/>
    </row>
    <row r="1018" spans="1:5" s="8" customFormat="1" ht="15.75">
      <c r="A1018" s="38" t="s">
        <v>7</v>
      </c>
      <c r="B1018" s="272">
        <v>0</v>
      </c>
      <c r="C1018" s="273">
        <v>0</v>
      </c>
      <c r="D1018" s="150">
        <v>0</v>
      </c>
      <c r="E1018" s="441"/>
    </row>
    <row r="1019" spans="1:5" s="8" customFormat="1" ht="31.5">
      <c r="A1019" s="38" t="s">
        <v>374</v>
      </c>
      <c r="B1019" s="271"/>
      <c r="C1019" s="270"/>
      <c r="D1019" s="149"/>
      <c r="E1019" s="439" t="s">
        <v>375</v>
      </c>
    </row>
    <row r="1020" spans="1:5" s="8" customFormat="1" ht="15.75">
      <c r="A1020" s="36" t="s">
        <v>10</v>
      </c>
      <c r="B1020" s="271">
        <v>417.13</v>
      </c>
      <c r="C1020" s="271">
        <v>416.73</v>
      </c>
      <c r="D1020" s="149">
        <f t="shared" si="16"/>
        <v>99.904106633423638</v>
      </c>
      <c r="E1020" s="440"/>
    </row>
    <row r="1021" spans="1:5" s="8" customFormat="1" ht="15.75">
      <c r="A1021" s="38" t="s">
        <v>4</v>
      </c>
      <c r="B1021" s="272">
        <v>0</v>
      </c>
      <c r="C1021" s="273">
        <v>0</v>
      </c>
      <c r="D1021" s="150">
        <v>0</v>
      </c>
      <c r="E1021" s="440"/>
    </row>
    <row r="1022" spans="1:5" s="8" customFormat="1" ht="15.75">
      <c r="A1022" s="38" t="s">
        <v>5</v>
      </c>
      <c r="B1022" s="272">
        <v>200</v>
      </c>
      <c r="C1022" s="273">
        <v>199.6</v>
      </c>
      <c r="D1022" s="150">
        <f t="shared" si="16"/>
        <v>99.8</v>
      </c>
      <c r="E1022" s="440"/>
    </row>
    <row r="1023" spans="1:5" s="8" customFormat="1" ht="15.75">
      <c r="A1023" s="38" t="s">
        <v>9</v>
      </c>
      <c r="B1023" s="272">
        <v>0</v>
      </c>
      <c r="C1023" s="273">
        <v>0</v>
      </c>
      <c r="D1023" s="150">
        <v>0</v>
      </c>
      <c r="E1023" s="440"/>
    </row>
    <row r="1024" spans="1:5" s="8" customFormat="1" ht="15.75">
      <c r="A1024" s="38" t="s">
        <v>7</v>
      </c>
      <c r="B1024" s="272">
        <v>217.13</v>
      </c>
      <c r="C1024" s="273">
        <v>217.13</v>
      </c>
      <c r="D1024" s="150">
        <f t="shared" si="16"/>
        <v>100</v>
      </c>
      <c r="E1024" s="441"/>
    </row>
    <row r="1025" spans="1:5" s="8" customFormat="1" ht="31.5">
      <c r="A1025" s="38" t="s">
        <v>376</v>
      </c>
      <c r="B1025" s="272"/>
      <c r="C1025" s="273"/>
      <c r="D1025" s="149"/>
      <c r="E1025" s="439" t="s">
        <v>377</v>
      </c>
    </row>
    <row r="1026" spans="1:5" s="8" customFormat="1" ht="15.75">
      <c r="A1026" s="36" t="s">
        <v>10</v>
      </c>
      <c r="B1026" s="271">
        <v>120</v>
      </c>
      <c r="C1026" s="270">
        <v>120</v>
      </c>
      <c r="D1026" s="149">
        <f t="shared" si="16"/>
        <v>100</v>
      </c>
      <c r="E1026" s="440"/>
    </row>
    <row r="1027" spans="1:5" s="8" customFormat="1" ht="15.75">
      <c r="A1027" s="38" t="s">
        <v>4</v>
      </c>
      <c r="B1027" s="272">
        <v>120</v>
      </c>
      <c r="C1027" s="273">
        <v>120</v>
      </c>
      <c r="D1027" s="150">
        <f t="shared" si="16"/>
        <v>100</v>
      </c>
      <c r="E1027" s="440"/>
    </row>
    <row r="1028" spans="1:5" s="8" customFormat="1" ht="15.75">
      <c r="A1028" s="38" t="s">
        <v>5</v>
      </c>
      <c r="B1028" s="272">
        <v>0</v>
      </c>
      <c r="C1028" s="273">
        <v>0</v>
      </c>
      <c r="D1028" s="150">
        <v>0</v>
      </c>
      <c r="E1028" s="440"/>
    </row>
    <row r="1029" spans="1:5" s="8" customFormat="1" ht="15.75">
      <c r="A1029" s="38" t="s">
        <v>9</v>
      </c>
      <c r="B1029" s="272">
        <v>0</v>
      </c>
      <c r="C1029" s="273">
        <v>0</v>
      </c>
      <c r="D1029" s="150">
        <v>0</v>
      </c>
      <c r="E1029" s="440"/>
    </row>
    <row r="1030" spans="1:5" s="8" customFormat="1" ht="15.75">
      <c r="A1030" s="38" t="s">
        <v>7</v>
      </c>
      <c r="B1030" s="272">
        <v>0</v>
      </c>
      <c r="C1030" s="273">
        <v>0</v>
      </c>
      <c r="D1030" s="150">
        <v>0</v>
      </c>
      <c r="E1030" s="441"/>
    </row>
    <row r="1031" spans="1:5" s="8" customFormat="1" ht="31.5">
      <c r="A1031" s="38" t="s">
        <v>378</v>
      </c>
      <c r="B1031" s="272"/>
      <c r="C1031" s="273"/>
      <c r="D1031" s="149"/>
      <c r="E1031" s="439" t="s">
        <v>379</v>
      </c>
    </row>
    <row r="1032" spans="1:5" s="8" customFormat="1" ht="15.75">
      <c r="A1032" s="36" t="s">
        <v>10</v>
      </c>
      <c r="B1032" s="271">
        <v>60</v>
      </c>
      <c r="C1032" s="270">
        <v>60</v>
      </c>
      <c r="D1032" s="149">
        <f t="shared" ref="D1032:D1053" si="17">C1032/B1032*100</f>
        <v>100</v>
      </c>
      <c r="E1032" s="440"/>
    </row>
    <row r="1033" spans="1:5" s="8" customFormat="1" ht="15.75">
      <c r="A1033" s="38" t="s">
        <v>4</v>
      </c>
      <c r="B1033" s="272">
        <v>60</v>
      </c>
      <c r="C1033" s="273">
        <v>60</v>
      </c>
      <c r="D1033" s="150">
        <f t="shared" si="17"/>
        <v>100</v>
      </c>
      <c r="E1033" s="440"/>
    </row>
    <row r="1034" spans="1:5" s="8" customFormat="1" ht="15.75">
      <c r="A1034" s="38" t="s">
        <v>5</v>
      </c>
      <c r="B1034" s="272">
        <v>0</v>
      </c>
      <c r="C1034" s="273">
        <v>0</v>
      </c>
      <c r="D1034" s="150">
        <v>0</v>
      </c>
      <c r="E1034" s="440"/>
    </row>
    <row r="1035" spans="1:5" s="8" customFormat="1" ht="15.75">
      <c r="A1035" s="38" t="s">
        <v>9</v>
      </c>
      <c r="B1035" s="272">
        <v>0</v>
      </c>
      <c r="C1035" s="273">
        <v>0</v>
      </c>
      <c r="D1035" s="150">
        <v>0</v>
      </c>
      <c r="E1035" s="440"/>
    </row>
    <row r="1036" spans="1:5" s="8" customFormat="1" ht="15.75">
      <c r="A1036" s="38" t="s">
        <v>7</v>
      </c>
      <c r="B1036" s="272">
        <v>0</v>
      </c>
      <c r="C1036" s="273">
        <v>0</v>
      </c>
      <c r="D1036" s="150">
        <v>0</v>
      </c>
      <c r="E1036" s="441"/>
    </row>
    <row r="1037" spans="1:5" s="8" customFormat="1" ht="15.75">
      <c r="A1037" s="38" t="s">
        <v>380</v>
      </c>
      <c r="B1037" s="272"/>
      <c r="C1037" s="273"/>
      <c r="D1037" s="149"/>
      <c r="E1037" s="439" t="s">
        <v>381</v>
      </c>
    </row>
    <row r="1038" spans="1:5" s="8" customFormat="1" ht="15.75">
      <c r="A1038" s="36" t="s">
        <v>10</v>
      </c>
      <c r="B1038" s="271">
        <v>80</v>
      </c>
      <c r="C1038" s="270">
        <v>80</v>
      </c>
      <c r="D1038" s="149">
        <f t="shared" si="17"/>
        <v>100</v>
      </c>
      <c r="E1038" s="440"/>
    </row>
    <row r="1039" spans="1:5" s="8" customFormat="1" ht="15.75">
      <c r="A1039" s="38" t="s">
        <v>4</v>
      </c>
      <c r="B1039" s="272"/>
      <c r="C1039" s="273"/>
      <c r="D1039" s="149"/>
      <c r="E1039" s="440"/>
    </row>
    <row r="1040" spans="1:5" s="8" customFormat="1" ht="15.75">
      <c r="A1040" s="38" t="s">
        <v>5</v>
      </c>
      <c r="B1040" s="272"/>
      <c r="C1040" s="273"/>
      <c r="D1040" s="149"/>
      <c r="E1040" s="440"/>
    </row>
    <row r="1041" spans="1:5" s="8" customFormat="1" ht="15.75">
      <c r="A1041" s="38" t="s">
        <v>9</v>
      </c>
      <c r="B1041" s="272"/>
      <c r="C1041" s="273"/>
      <c r="D1041" s="149"/>
      <c r="E1041" s="440"/>
    </row>
    <row r="1042" spans="1:5" s="8" customFormat="1" ht="15.75">
      <c r="A1042" s="38" t="s">
        <v>7</v>
      </c>
      <c r="B1042" s="272">
        <v>80</v>
      </c>
      <c r="C1042" s="273">
        <v>80</v>
      </c>
      <c r="D1042" s="150">
        <f t="shared" si="17"/>
        <v>100</v>
      </c>
      <c r="E1042" s="441"/>
    </row>
    <row r="1043" spans="1:5" s="8" customFormat="1" ht="15.75">
      <c r="A1043" s="38" t="s">
        <v>382</v>
      </c>
      <c r="B1043" s="272"/>
      <c r="C1043" s="273"/>
      <c r="D1043" s="149"/>
      <c r="E1043" s="549" t="s">
        <v>383</v>
      </c>
    </row>
    <row r="1044" spans="1:5" s="8" customFormat="1" ht="15.75">
      <c r="A1044" s="36" t="s">
        <v>10</v>
      </c>
      <c r="B1044" s="271">
        <v>427.83</v>
      </c>
      <c r="C1044" s="270">
        <v>427.83</v>
      </c>
      <c r="D1044" s="149">
        <f t="shared" si="17"/>
        <v>100</v>
      </c>
      <c r="E1044" s="549"/>
    </row>
    <row r="1045" spans="1:5" s="8" customFormat="1" ht="15.75">
      <c r="A1045" s="38" t="s">
        <v>4</v>
      </c>
      <c r="B1045" s="272"/>
      <c r="C1045" s="273"/>
      <c r="D1045" s="149"/>
      <c r="E1045" s="549"/>
    </row>
    <row r="1046" spans="1:5" ht="15.75">
      <c r="A1046" s="38" t="s">
        <v>5</v>
      </c>
      <c r="B1046" s="272"/>
      <c r="C1046" s="273"/>
      <c r="D1046" s="149"/>
      <c r="E1046" s="549"/>
    </row>
    <row r="1047" spans="1:5" ht="15.75">
      <c r="A1047" s="38" t="s">
        <v>9</v>
      </c>
      <c r="B1047" s="272"/>
      <c r="C1047" s="273"/>
      <c r="D1047" s="149"/>
      <c r="E1047" s="549"/>
    </row>
    <row r="1048" spans="1:5" ht="15.75">
      <c r="A1048" s="38" t="s">
        <v>7</v>
      </c>
      <c r="B1048" s="272">
        <v>427.83</v>
      </c>
      <c r="C1048" s="273">
        <v>427.83</v>
      </c>
      <c r="D1048" s="149">
        <f t="shared" si="17"/>
        <v>100</v>
      </c>
      <c r="E1048" s="549"/>
    </row>
    <row r="1049" spans="1:5" ht="15.75">
      <c r="A1049" s="155" t="s">
        <v>28</v>
      </c>
      <c r="B1049" s="252">
        <f>B1050+B1051+B1052+B1053</f>
        <v>695614.92099999997</v>
      </c>
      <c r="C1049" s="252">
        <f>C1050+C1051+C1052+C1053</f>
        <v>522285.20900000003</v>
      </c>
      <c r="D1049" s="156">
        <f>C1049/B1049*100</f>
        <v>75.082519542446676</v>
      </c>
      <c r="E1049" s="550"/>
    </row>
    <row r="1050" spans="1:5" ht="15.75">
      <c r="A1050" s="157" t="s">
        <v>9</v>
      </c>
      <c r="B1050" s="182">
        <v>15.7</v>
      </c>
      <c r="C1050" s="252">
        <v>15.7</v>
      </c>
      <c r="D1050" s="156">
        <f t="shared" si="17"/>
        <v>100</v>
      </c>
      <c r="E1050" s="157"/>
    </row>
    <row r="1051" spans="1:5" ht="15.75">
      <c r="A1051" s="157" t="s">
        <v>4</v>
      </c>
      <c r="B1051" s="182">
        <v>17443.43</v>
      </c>
      <c r="C1051" s="252">
        <v>17443.400000000001</v>
      </c>
      <c r="D1051" s="156">
        <f t="shared" si="17"/>
        <v>99.999828015476325</v>
      </c>
      <c r="E1051" s="157"/>
    </row>
    <row r="1052" spans="1:5" ht="15.75">
      <c r="A1052" s="157" t="s">
        <v>5</v>
      </c>
      <c r="B1052" s="182">
        <v>209492.82699999996</v>
      </c>
      <c r="C1052" s="252">
        <v>205214.25300000003</v>
      </c>
      <c r="D1052" s="156">
        <f t="shared" si="17"/>
        <v>97.957651313760763</v>
      </c>
      <c r="E1052" s="157"/>
    </row>
    <row r="1053" spans="1:5" ht="15.75">
      <c r="A1053" s="157" t="s">
        <v>7</v>
      </c>
      <c r="B1053" s="182">
        <v>468662.96400000004</v>
      </c>
      <c r="C1053" s="252">
        <v>299611.85600000003</v>
      </c>
      <c r="D1053" s="156">
        <f t="shared" si="17"/>
        <v>63.929066091085453</v>
      </c>
      <c r="E1053" s="157"/>
    </row>
    <row r="1054" spans="1:5" ht="31.9" customHeight="1">
      <c r="A1054" s="391" t="s">
        <v>439</v>
      </c>
      <c r="B1054" s="391"/>
      <c r="C1054" s="391"/>
      <c r="D1054" s="391"/>
      <c r="E1054" s="391"/>
    </row>
    <row r="1055" spans="1:5" ht="31.5">
      <c r="A1055" s="33" t="s">
        <v>385</v>
      </c>
      <c r="B1055" s="160">
        <v>1668720.9</v>
      </c>
      <c r="C1055" s="160">
        <v>1656075.3000000003</v>
      </c>
      <c r="D1055" s="158">
        <v>99.2421980212509</v>
      </c>
      <c r="E1055" s="148"/>
    </row>
    <row r="1056" spans="1:5" ht="31.5">
      <c r="A1056" s="35" t="s">
        <v>386</v>
      </c>
      <c r="B1056" s="159"/>
      <c r="C1056" s="159"/>
      <c r="D1056" s="159"/>
      <c r="E1056" s="36"/>
    </row>
    <row r="1057" spans="1:5" s="8" customFormat="1" ht="15.75">
      <c r="A1057" s="35" t="s">
        <v>10</v>
      </c>
      <c r="B1057" s="275">
        <v>6517.4</v>
      </c>
      <c r="C1057" s="160">
        <v>6434</v>
      </c>
      <c r="D1057" s="158">
        <v>98.720348605272051</v>
      </c>
      <c r="E1057" s="36"/>
    </row>
    <row r="1058" spans="1:5" s="8" customFormat="1" ht="15.75">
      <c r="A1058" s="140" t="s">
        <v>4</v>
      </c>
      <c r="B1058" s="159"/>
      <c r="C1058" s="160"/>
      <c r="D1058" s="160"/>
      <c r="E1058" s="36"/>
    </row>
    <row r="1059" spans="1:5" s="8" customFormat="1" ht="15.75">
      <c r="A1059" s="140" t="s">
        <v>5</v>
      </c>
      <c r="B1059" s="276">
        <v>1865</v>
      </c>
      <c r="C1059" s="162">
        <v>1781.7000000000003</v>
      </c>
      <c r="D1059" s="161">
        <v>95.533512064343171</v>
      </c>
      <c r="E1059" s="36"/>
    </row>
    <row r="1060" spans="1:5" s="8" customFormat="1" ht="15.75">
      <c r="A1060" s="140" t="s">
        <v>9</v>
      </c>
      <c r="B1060" s="159"/>
      <c r="C1060" s="162"/>
      <c r="D1060" s="162"/>
      <c r="E1060" s="36"/>
    </row>
    <row r="1061" spans="1:5" s="8" customFormat="1" ht="15.75">
      <c r="A1061" s="140" t="s">
        <v>7</v>
      </c>
      <c r="B1061" s="276">
        <v>4652.3999999999996</v>
      </c>
      <c r="C1061" s="162">
        <v>4652.3</v>
      </c>
      <c r="D1061" s="161">
        <v>99.997850571747932</v>
      </c>
      <c r="E1061" s="36"/>
    </row>
    <row r="1062" spans="1:5" s="8" customFormat="1" ht="63">
      <c r="A1062" s="140" t="s">
        <v>387</v>
      </c>
      <c r="B1062" s="159">
        <f>B1063</f>
        <v>1256.8</v>
      </c>
      <c r="C1062" s="159">
        <f t="shared" ref="C1062:D1062" si="18">C1063</f>
        <v>1173.5000000000002</v>
      </c>
      <c r="D1062" s="153">
        <f t="shared" si="18"/>
        <v>93.372056015276911</v>
      </c>
      <c r="E1062" s="39" t="s">
        <v>388</v>
      </c>
    </row>
    <row r="1063" spans="1:5" s="8" customFormat="1" ht="15.75">
      <c r="A1063" s="35" t="s">
        <v>10</v>
      </c>
      <c r="B1063" s="275">
        <v>1256.8</v>
      </c>
      <c r="C1063" s="160">
        <v>1173.5000000000002</v>
      </c>
      <c r="D1063" s="158">
        <v>93.372056015276911</v>
      </c>
      <c r="E1063" s="36"/>
    </row>
    <row r="1064" spans="1:5" s="8" customFormat="1" ht="15.75">
      <c r="A1064" s="140" t="s">
        <v>4</v>
      </c>
      <c r="B1064" s="159"/>
      <c r="C1064" s="160"/>
      <c r="D1064" s="160"/>
      <c r="E1064" s="36"/>
    </row>
    <row r="1065" spans="1:5" s="8" customFormat="1" ht="15.75">
      <c r="A1065" s="140" t="s">
        <v>5</v>
      </c>
      <c r="B1065" s="276">
        <v>1134.5</v>
      </c>
      <c r="C1065" s="161">
        <v>1051.2000000000003</v>
      </c>
      <c r="D1065" s="161">
        <v>92.657558395769087</v>
      </c>
      <c r="E1065" s="36"/>
    </row>
    <row r="1066" spans="1:5" s="8" customFormat="1" ht="15.75">
      <c r="A1066" s="140" t="s">
        <v>9</v>
      </c>
      <c r="B1066" s="159"/>
      <c r="C1066" s="160"/>
      <c r="D1066" s="160"/>
      <c r="E1066" s="36"/>
    </row>
    <row r="1067" spans="1:5" s="8" customFormat="1" ht="31.5">
      <c r="A1067" s="140" t="s">
        <v>7</v>
      </c>
      <c r="B1067" s="276">
        <v>122.3</v>
      </c>
      <c r="C1067" s="161">
        <v>122.3</v>
      </c>
      <c r="D1067" s="161">
        <v>100</v>
      </c>
      <c r="E1067" s="38" t="s">
        <v>389</v>
      </c>
    </row>
    <row r="1068" spans="1:5" s="8" customFormat="1" ht="47.25">
      <c r="A1068" s="140" t="s">
        <v>390</v>
      </c>
      <c r="B1068" s="159">
        <f>B1069</f>
        <v>730.5</v>
      </c>
      <c r="C1068" s="159">
        <f t="shared" ref="C1068:D1068" si="19">C1069</f>
        <v>730.5</v>
      </c>
      <c r="D1068" s="153">
        <f t="shared" si="19"/>
        <v>100</v>
      </c>
      <c r="E1068" s="38" t="s">
        <v>391</v>
      </c>
    </row>
    <row r="1069" spans="1:5" s="8" customFormat="1" ht="15.75">
      <c r="A1069" s="35" t="s">
        <v>10</v>
      </c>
      <c r="B1069" s="275">
        <v>730.5</v>
      </c>
      <c r="C1069" s="160">
        <v>730.5</v>
      </c>
      <c r="D1069" s="161">
        <v>100</v>
      </c>
      <c r="E1069" s="36"/>
    </row>
    <row r="1070" spans="1:5" s="8" customFormat="1" ht="15.75">
      <c r="A1070" s="140" t="s">
        <v>4</v>
      </c>
      <c r="B1070" s="159"/>
      <c r="C1070" s="160"/>
      <c r="D1070" s="160"/>
      <c r="E1070" s="36"/>
    </row>
    <row r="1071" spans="1:5" s="8" customFormat="1" ht="15.75">
      <c r="A1071" s="140" t="s">
        <v>5</v>
      </c>
      <c r="B1071" s="276">
        <v>730.5</v>
      </c>
      <c r="C1071" s="162">
        <v>730.5</v>
      </c>
      <c r="D1071" s="161">
        <v>100</v>
      </c>
      <c r="E1071" s="36"/>
    </row>
    <row r="1072" spans="1:5" s="8" customFormat="1" ht="15.75">
      <c r="A1072" s="140" t="s">
        <v>9</v>
      </c>
      <c r="B1072" s="159"/>
      <c r="C1072" s="162"/>
      <c r="D1072" s="162"/>
      <c r="E1072" s="36"/>
    </row>
    <row r="1073" spans="1:5" s="8" customFormat="1" ht="15.75">
      <c r="A1073" s="140" t="s">
        <v>7</v>
      </c>
      <c r="B1073" s="159"/>
      <c r="C1073" s="162"/>
      <c r="D1073" s="162"/>
      <c r="E1073" s="36"/>
    </row>
    <row r="1074" spans="1:5" s="8" customFormat="1" ht="47.25">
      <c r="A1074" s="140" t="s">
        <v>392</v>
      </c>
      <c r="B1074" s="159">
        <f>B1075</f>
        <v>4530.1000000000004</v>
      </c>
      <c r="C1074" s="159">
        <f t="shared" ref="C1074:D1074" si="20">C1075</f>
        <v>4530</v>
      </c>
      <c r="D1074" s="153">
        <f t="shared" si="20"/>
        <v>99.997792543210963</v>
      </c>
      <c r="E1074" s="38" t="s">
        <v>393</v>
      </c>
    </row>
    <row r="1075" spans="1:5" s="8" customFormat="1" ht="15.75">
      <c r="A1075" s="35" t="s">
        <v>10</v>
      </c>
      <c r="B1075" s="275">
        <v>4530.1000000000004</v>
      </c>
      <c r="C1075" s="160">
        <v>4530</v>
      </c>
      <c r="D1075" s="158">
        <v>99.997792543210963</v>
      </c>
      <c r="E1075" s="36"/>
    </row>
    <row r="1076" spans="1:5" s="8" customFormat="1" ht="15.75">
      <c r="A1076" s="140" t="s">
        <v>4</v>
      </c>
      <c r="B1076" s="159"/>
      <c r="C1076" s="160"/>
      <c r="D1076" s="160"/>
      <c r="E1076" s="36"/>
    </row>
    <row r="1077" spans="1:5" s="8" customFormat="1" ht="15.75">
      <c r="A1077" s="140" t="s">
        <v>5</v>
      </c>
      <c r="B1077" s="276"/>
      <c r="C1077" s="160"/>
      <c r="D1077" s="158"/>
      <c r="E1077" s="36"/>
    </row>
    <row r="1078" spans="1:5" s="8" customFormat="1" ht="15.75">
      <c r="A1078" s="140" t="s">
        <v>9</v>
      </c>
      <c r="B1078" s="159"/>
      <c r="C1078" s="160"/>
      <c r="D1078" s="160"/>
      <c r="E1078" s="36"/>
    </row>
    <row r="1079" spans="1:5" s="8" customFormat="1" ht="15.75">
      <c r="A1079" s="140" t="s">
        <v>7</v>
      </c>
      <c r="B1079" s="276">
        <v>4530.1000000000004</v>
      </c>
      <c r="C1079" s="161">
        <v>4530</v>
      </c>
      <c r="D1079" s="161">
        <v>99.997792543210963</v>
      </c>
      <c r="E1079" s="36"/>
    </row>
    <row r="1080" spans="1:5" s="8" customFormat="1" ht="31.5">
      <c r="A1080" s="35" t="s">
        <v>394</v>
      </c>
      <c r="B1080" s="159"/>
      <c r="C1080" s="160"/>
      <c r="D1080" s="160"/>
      <c r="E1080" s="38"/>
    </row>
    <row r="1081" spans="1:5" s="8" customFormat="1" ht="15.75">
      <c r="A1081" s="35" t="s">
        <v>10</v>
      </c>
      <c r="B1081" s="275">
        <v>85844.699999999983</v>
      </c>
      <c r="C1081" s="158">
        <v>85842.3</v>
      </c>
      <c r="D1081" s="158">
        <v>99.997204253727972</v>
      </c>
      <c r="E1081" s="36"/>
    </row>
    <row r="1082" spans="1:5" s="8" customFormat="1" ht="15.75">
      <c r="A1082" s="140" t="s">
        <v>4</v>
      </c>
      <c r="B1082" s="276">
        <v>2658.9</v>
      </c>
      <c r="C1082" s="162">
        <v>2658.9</v>
      </c>
      <c r="D1082" s="161">
        <v>100</v>
      </c>
      <c r="E1082" s="36"/>
    </row>
    <row r="1083" spans="1:5" s="8" customFormat="1" ht="15.75">
      <c r="A1083" s="140" t="s">
        <v>5</v>
      </c>
      <c r="B1083" s="276">
        <v>83185.799999999988</v>
      </c>
      <c r="C1083" s="162">
        <v>83183.400000000009</v>
      </c>
      <c r="D1083" s="161">
        <v>99.99711489220519</v>
      </c>
      <c r="E1083" s="36"/>
    </row>
    <row r="1084" spans="1:5" s="8" customFormat="1" ht="15.75">
      <c r="A1084" s="140" t="s">
        <v>395</v>
      </c>
      <c r="B1084" s="276">
        <v>140</v>
      </c>
      <c r="C1084" s="162">
        <v>140</v>
      </c>
      <c r="D1084" s="161">
        <v>100</v>
      </c>
      <c r="E1084" s="36"/>
    </row>
    <row r="1085" spans="1:5" s="8" customFormat="1" ht="15.75">
      <c r="A1085" s="140" t="s">
        <v>9</v>
      </c>
      <c r="B1085" s="159"/>
      <c r="C1085" s="162"/>
      <c r="D1085" s="162"/>
      <c r="E1085" s="36"/>
    </row>
    <row r="1086" spans="1:5" s="8" customFormat="1" ht="15.75">
      <c r="A1086" s="140" t="s">
        <v>7</v>
      </c>
      <c r="B1086" s="159"/>
      <c r="C1086" s="162"/>
      <c r="D1086" s="162"/>
      <c r="E1086" s="36"/>
    </row>
    <row r="1087" spans="1:5" s="8" customFormat="1" ht="31.5">
      <c r="A1087" s="140" t="s">
        <v>396</v>
      </c>
      <c r="B1087" s="162">
        <f>B1088</f>
        <v>85504.7</v>
      </c>
      <c r="C1087" s="162">
        <f t="shared" ref="C1087:D1087" si="21">C1088</f>
        <v>85502.7</v>
      </c>
      <c r="D1087" s="154">
        <f t="shared" si="21"/>
        <v>99.997660947292957</v>
      </c>
      <c r="E1087" s="168"/>
    </row>
    <row r="1088" spans="1:5" s="8" customFormat="1" ht="15.75">
      <c r="A1088" s="35" t="s">
        <v>10</v>
      </c>
      <c r="B1088" s="275">
        <v>85504.7</v>
      </c>
      <c r="C1088" s="158">
        <v>85502.7</v>
      </c>
      <c r="D1088" s="158">
        <v>99.997660947292957</v>
      </c>
      <c r="E1088" s="36"/>
    </row>
    <row r="1089" spans="1:5" s="8" customFormat="1" ht="31.5">
      <c r="A1089" s="140" t="s">
        <v>4</v>
      </c>
      <c r="B1089" s="276">
        <v>2658.9</v>
      </c>
      <c r="C1089" s="162">
        <v>2658.9</v>
      </c>
      <c r="D1089" s="161">
        <v>100</v>
      </c>
      <c r="E1089" s="38" t="s">
        <v>397</v>
      </c>
    </row>
    <row r="1090" spans="1:5" s="8" customFormat="1" ht="15.75">
      <c r="A1090" s="140" t="s">
        <v>5</v>
      </c>
      <c r="B1090" s="276">
        <v>82845.8</v>
      </c>
      <c r="C1090" s="161">
        <v>82843.8</v>
      </c>
      <c r="D1090" s="161">
        <v>99.99758587641135</v>
      </c>
      <c r="E1090" s="36"/>
    </row>
    <row r="1091" spans="1:5" s="8" customFormat="1" ht="31.5">
      <c r="A1091" s="140" t="s">
        <v>395</v>
      </c>
      <c r="B1091" s="276">
        <v>140</v>
      </c>
      <c r="C1091" s="162">
        <v>140</v>
      </c>
      <c r="D1091" s="161">
        <v>100</v>
      </c>
      <c r="E1091" s="38" t="s">
        <v>398</v>
      </c>
    </row>
    <row r="1092" spans="1:5" s="8" customFormat="1" ht="15.75">
      <c r="A1092" s="140" t="s">
        <v>9</v>
      </c>
      <c r="B1092" s="159"/>
      <c r="C1092" s="160"/>
      <c r="D1092" s="160"/>
      <c r="E1092" s="36"/>
    </row>
    <row r="1093" spans="1:5" s="8" customFormat="1" ht="15.75">
      <c r="A1093" s="140" t="s">
        <v>7</v>
      </c>
      <c r="B1093" s="159"/>
      <c r="C1093" s="160"/>
      <c r="D1093" s="160"/>
      <c r="E1093" s="36"/>
    </row>
    <row r="1094" spans="1:5" s="8" customFormat="1" ht="47.25">
      <c r="A1094" s="140" t="s">
        <v>399</v>
      </c>
      <c r="B1094" s="162">
        <f>B1095</f>
        <v>340</v>
      </c>
      <c r="C1094" s="162">
        <f t="shared" ref="C1094:D1094" si="22">C1095</f>
        <v>339.6</v>
      </c>
      <c r="D1094" s="154">
        <f t="shared" si="22"/>
        <v>99.882352941176478</v>
      </c>
      <c r="E1094" s="38" t="s">
        <v>400</v>
      </c>
    </row>
    <row r="1095" spans="1:5" s="8" customFormat="1" ht="15.75">
      <c r="A1095" s="35" t="s">
        <v>10</v>
      </c>
      <c r="B1095" s="277">
        <v>340</v>
      </c>
      <c r="C1095" s="160">
        <v>339.6</v>
      </c>
      <c r="D1095" s="158">
        <v>99.882352941176478</v>
      </c>
      <c r="E1095" s="36"/>
    </row>
    <row r="1096" spans="1:5" s="8" customFormat="1" ht="15.75">
      <c r="A1096" s="140" t="s">
        <v>4</v>
      </c>
      <c r="B1096" s="159"/>
      <c r="C1096" s="160"/>
      <c r="D1096" s="160"/>
      <c r="E1096" s="36"/>
    </row>
    <row r="1097" spans="1:5" s="8" customFormat="1" ht="15.75">
      <c r="A1097" s="140" t="s">
        <v>5</v>
      </c>
      <c r="B1097" s="276">
        <v>340</v>
      </c>
      <c r="C1097" s="161">
        <v>339.6</v>
      </c>
      <c r="D1097" s="161">
        <v>99.882352941176478</v>
      </c>
      <c r="E1097" s="36"/>
    </row>
    <row r="1098" spans="1:5" s="8" customFormat="1" ht="15.75">
      <c r="A1098" s="140" t="s">
        <v>9</v>
      </c>
      <c r="B1098" s="159"/>
      <c r="C1098" s="162"/>
      <c r="D1098" s="162"/>
      <c r="E1098" s="36"/>
    </row>
    <row r="1099" spans="1:5" s="8" customFormat="1" ht="15.75">
      <c r="A1099" s="140" t="s">
        <v>7</v>
      </c>
      <c r="B1099" s="159"/>
      <c r="C1099" s="162"/>
      <c r="D1099" s="162"/>
      <c r="E1099" s="36"/>
    </row>
    <row r="1100" spans="1:5" s="8" customFormat="1" ht="64.150000000000006" customHeight="1">
      <c r="A1100" s="35" t="s">
        <v>401</v>
      </c>
      <c r="B1100" s="159"/>
      <c r="C1100" s="160"/>
      <c r="D1100" s="160"/>
      <c r="E1100" s="168"/>
    </row>
    <row r="1101" spans="1:5" s="8" customFormat="1" ht="15.75">
      <c r="A1101" s="35" t="s">
        <v>10</v>
      </c>
      <c r="B1101" s="277">
        <v>1576358.8</v>
      </c>
      <c r="C1101" s="160">
        <v>1563799.0000000002</v>
      </c>
      <c r="D1101" s="158">
        <v>99.203239770032056</v>
      </c>
      <c r="E1101" s="36"/>
    </row>
    <row r="1102" spans="1:5" s="8" customFormat="1" ht="15.75">
      <c r="A1102" s="140" t="s">
        <v>4</v>
      </c>
      <c r="B1102" s="276">
        <v>1320049.3</v>
      </c>
      <c r="C1102" s="162">
        <v>1313590.7000000002</v>
      </c>
      <c r="D1102" s="161">
        <v>99.510730394690569</v>
      </c>
      <c r="E1102" s="36"/>
    </row>
    <row r="1103" spans="1:5" s="8" customFormat="1" ht="15.75">
      <c r="A1103" s="140" t="s">
        <v>5</v>
      </c>
      <c r="B1103" s="276">
        <v>256309.5</v>
      </c>
      <c r="C1103" s="161">
        <v>250208.30000000005</v>
      </c>
      <c r="D1103" s="161">
        <v>97.619596620492047</v>
      </c>
      <c r="E1103" s="36"/>
    </row>
    <row r="1104" spans="1:5" s="8" customFormat="1" ht="15.75">
      <c r="A1104" s="140" t="s">
        <v>9</v>
      </c>
      <c r="B1104" s="159"/>
      <c r="C1104" s="160"/>
      <c r="D1104" s="162"/>
      <c r="E1104" s="36"/>
    </row>
    <row r="1105" spans="1:5" s="8" customFormat="1" ht="15.75">
      <c r="A1105" s="140" t="s">
        <v>7</v>
      </c>
      <c r="B1105" s="159"/>
      <c r="C1105" s="160"/>
      <c r="D1105" s="160"/>
      <c r="E1105" s="36"/>
    </row>
    <row r="1106" spans="1:5" s="8" customFormat="1" ht="31.5">
      <c r="A1106" s="140" t="s">
        <v>402</v>
      </c>
      <c r="B1106" s="162">
        <f>B1107</f>
        <v>1576358.8</v>
      </c>
      <c r="C1106" s="162">
        <f t="shared" ref="C1106:D1106" si="23">C1107</f>
        <v>1563799.0000000002</v>
      </c>
      <c r="D1106" s="154">
        <f t="shared" si="23"/>
        <v>99.203239770032056</v>
      </c>
      <c r="E1106" s="169"/>
    </row>
    <row r="1107" spans="1:5" s="8" customFormat="1" ht="15.75">
      <c r="A1107" s="35" t="s">
        <v>10</v>
      </c>
      <c r="B1107" s="277">
        <v>1576358.8</v>
      </c>
      <c r="C1107" s="160">
        <v>1563799.0000000002</v>
      </c>
      <c r="D1107" s="158">
        <v>99.203239770032056</v>
      </c>
      <c r="E1107" s="36"/>
    </row>
    <row r="1108" spans="1:5" s="8" customFormat="1" ht="15.75">
      <c r="A1108" s="140" t="s">
        <v>4</v>
      </c>
      <c r="B1108" s="276">
        <v>1320049.3</v>
      </c>
      <c r="C1108" s="161">
        <v>1313590.7000000002</v>
      </c>
      <c r="D1108" s="161">
        <v>99.510730394690569</v>
      </c>
      <c r="E1108" s="36"/>
    </row>
    <row r="1109" spans="1:5" s="8" customFormat="1" ht="15.75">
      <c r="A1109" s="140" t="s">
        <v>5</v>
      </c>
      <c r="B1109" s="276">
        <v>256309.5</v>
      </c>
      <c r="C1109" s="161">
        <v>250208.30000000005</v>
      </c>
      <c r="D1109" s="161">
        <v>97.619596620492047</v>
      </c>
      <c r="E1109" s="36"/>
    </row>
    <row r="1110" spans="1:5" s="8" customFormat="1" ht="15.75">
      <c r="A1110" s="140" t="s">
        <v>9</v>
      </c>
      <c r="B1110" s="159"/>
      <c r="C1110" s="160"/>
      <c r="D1110" s="160"/>
      <c r="E1110" s="36"/>
    </row>
    <row r="1111" spans="1:5" s="8" customFormat="1" ht="15.75">
      <c r="A1111" s="140" t="s">
        <v>7</v>
      </c>
      <c r="B1111" s="159"/>
      <c r="C1111" s="160"/>
      <c r="D1111" s="160"/>
      <c r="E1111" s="36"/>
    </row>
    <row r="1112" spans="1:5" s="8" customFormat="1" ht="56.45" customHeight="1">
      <c r="A1112" s="35" t="s">
        <v>403</v>
      </c>
      <c r="B1112" s="160">
        <v>11905.800000000001</v>
      </c>
      <c r="C1112" s="160">
        <v>11905.3</v>
      </c>
      <c r="D1112" s="158">
        <v>99.995800366208059</v>
      </c>
      <c r="E1112" s="36"/>
    </row>
    <row r="1113" spans="1:5" s="8" customFormat="1" ht="78.75">
      <c r="A1113" s="35" t="s">
        <v>404</v>
      </c>
      <c r="B1113" s="159"/>
      <c r="C1113" s="160"/>
      <c r="D1113" s="160"/>
      <c r="E1113" s="36"/>
    </row>
    <row r="1114" spans="1:5" s="8" customFormat="1" ht="15.75">
      <c r="A1114" s="35" t="s">
        <v>10</v>
      </c>
      <c r="B1114" s="277">
        <v>11905.800000000001</v>
      </c>
      <c r="C1114" s="160">
        <v>11905.3</v>
      </c>
      <c r="D1114" s="158">
        <v>99.995800366208059</v>
      </c>
      <c r="E1114" s="36"/>
    </row>
    <row r="1115" spans="1:5" s="8" customFormat="1" ht="15.75">
      <c r="A1115" s="140" t="s">
        <v>4</v>
      </c>
      <c r="B1115" s="276">
        <v>60</v>
      </c>
      <c r="C1115" s="160">
        <v>60</v>
      </c>
      <c r="D1115" s="158">
        <v>100</v>
      </c>
      <c r="E1115" s="36"/>
    </row>
    <row r="1116" spans="1:5" s="8" customFormat="1" ht="15.75">
      <c r="A1116" s="140" t="s">
        <v>5</v>
      </c>
      <c r="B1116" s="162">
        <v>11845.800000000001</v>
      </c>
      <c r="C1116" s="162">
        <v>11845.3</v>
      </c>
      <c r="D1116" s="158">
        <v>99.995779094700225</v>
      </c>
      <c r="E1116" s="36"/>
    </row>
    <row r="1117" spans="1:5" s="8" customFormat="1" ht="15.75">
      <c r="A1117" s="140" t="s">
        <v>9</v>
      </c>
      <c r="B1117" s="159"/>
      <c r="C1117" s="162"/>
      <c r="D1117" s="160"/>
      <c r="E1117" s="36"/>
    </row>
    <row r="1118" spans="1:5" s="8" customFormat="1" ht="15.75">
      <c r="A1118" s="140" t="s">
        <v>7</v>
      </c>
      <c r="B1118" s="159"/>
      <c r="C1118" s="162"/>
      <c r="D1118" s="160"/>
      <c r="E1118" s="36"/>
    </row>
    <row r="1119" spans="1:5" s="8" customFormat="1" ht="63">
      <c r="A1119" s="140" t="s">
        <v>405</v>
      </c>
      <c r="B1119" s="162">
        <f>B1120</f>
        <v>11845.800000000001</v>
      </c>
      <c r="C1119" s="162">
        <f t="shared" ref="C1119:D1119" si="24">C1120</f>
        <v>11845.3</v>
      </c>
      <c r="D1119" s="154">
        <f t="shared" si="24"/>
        <v>99.995779094700225</v>
      </c>
      <c r="E1119" s="168"/>
    </row>
    <row r="1120" spans="1:5" s="8" customFormat="1" ht="15.75">
      <c r="A1120" s="35" t="s">
        <v>10</v>
      </c>
      <c r="B1120" s="277">
        <v>11845.800000000001</v>
      </c>
      <c r="C1120" s="160">
        <v>11845.3</v>
      </c>
      <c r="D1120" s="158">
        <v>99.995779094700225</v>
      </c>
      <c r="E1120" s="36"/>
    </row>
    <row r="1121" spans="1:5" s="8" customFormat="1" ht="15.75">
      <c r="A1121" s="140" t="s">
        <v>4</v>
      </c>
      <c r="B1121" s="159"/>
      <c r="C1121" s="160"/>
      <c r="D1121" s="160"/>
      <c r="E1121" s="36"/>
    </row>
    <row r="1122" spans="1:5" s="8" customFormat="1" ht="15.75">
      <c r="A1122" s="140" t="s">
        <v>5</v>
      </c>
      <c r="B1122" s="276">
        <v>11845.800000000001</v>
      </c>
      <c r="C1122" s="161">
        <v>11845.3</v>
      </c>
      <c r="D1122" s="161">
        <v>99.995779094700225</v>
      </c>
      <c r="E1122" s="36"/>
    </row>
    <row r="1123" spans="1:5" s="8" customFormat="1" ht="15.75">
      <c r="A1123" s="140" t="s">
        <v>9</v>
      </c>
      <c r="B1123" s="159"/>
      <c r="C1123" s="160"/>
      <c r="D1123" s="160"/>
      <c r="E1123" s="36"/>
    </row>
    <row r="1124" spans="1:5" s="8" customFormat="1" ht="15.75">
      <c r="A1124" s="140" t="s">
        <v>7</v>
      </c>
      <c r="B1124" s="159"/>
      <c r="C1124" s="160"/>
      <c r="D1124" s="160"/>
      <c r="E1124" s="36"/>
    </row>
    <row r="1125" spans="1:5" s="8" customFormat="1" ht="31.5">
      <c r="A1125" s="140" t="s">
        <v>406</v>
      </c>
      <c r="B1125" s="162">
        <f>B1126</f>
        <v>60</v>
      </c>
      <c r="C1125" s="162">
        <f t="shared" ref="C1125:D1125" si="25">C1126</f>
        <v>60</v>
      </c>
      <c r="D1125" s="154">
        <f t="shared" si="25"/>
        <v>100</v>
      </c>
      <c r="E1125" s="38" t="s">
        <v>407</v>
      </c>
    </row>
    <row r="1126" spans="1:5" s="8" customFormat="1" ht="15.75">
      <c r="A1126" s="35" t="s">
        <v>10</v>
      </c>
      <c r="B1126" s="277">
        <v>60</v>
      </c>
      <c r="C1126" s="160">
        <v>60</v>
      </c>
      <c r="D1126" s="158">
        <v>100</v>
      </c>
      <c r="E1126" s="36"/>
    </row>
    <row r="1127" spans="1:5" s="8" customFormat="1" ht="15.75">
      <c r="A1127" s="140" t="s">
        <v>4</v>
      </c>
      <c r="B1127" s="276">
        <v>60</v>
      </c>
      <c r="C1127" s="161">
        <v>60</v>
      </c>
      <c r="D1127" s="161">
        <v>100</v>
      </c>
      <c r="E1127" s="36"/>
    </row>
    <row r="1128" spans="1:5" s="8" customFormat="1" ht="15.75">
      <c r="A1128" s="140" t="s">
        <v>5</v>
      </c>
      <c r="B1128" s="159"/>
      <c r="C1128" s="160"/>
      <c r="D1128" s="160"/>
      <c r="E1128" s="36"/>
    </row>
    <row r="1129" spans="1:5" s="8" customFormat="1" ht="15.75">
      <c r="A1129" s="140" t="s">
        <v>9</v>
      </c>
      <c r="B1129" s="159"/>
      <c r="C1129" s="160"/>
      <c r="D1129" s="160"/>
      <c r="E1129" s="36"/>
    </row>
    <row r="1130" spans="1:5" s="8" customFormat="1" ht="15.75">
      <c r="A1130" s="140" t="s">
        <v>7</v>
      </c>
      <c r="B1130" s="159"/>
      <c r="C1130" s="160"/>
      <c r="D1130" s="160"/>
      <c r="E1130" s="36"/>
    </row>
    <row r="1131" spans="1:5" s="8" customFormat="1" ht="35.450000000000003" customHeight="1">
      <c r="A1131" s="35" t="s">
        <v>408</v>
      </c>
      <c r="B1131" s="160">
        <v>27497.199999999997</v>
      </c>
      <c r="C1131" s="160">
        <v>27270.06</v>
      </c>
      <c r="D1131" s="158">
        <v>99.173952256957094</v>
      </c>
      <c r="E1131" s="36"/>
    </row>
    <row r="1132" spans="1:5" s="8" customFormat="1" ht="47.25">
      <c r="A1132" s="35" t="s">
        <v>409</v>
      </c>
      <c r="B1132" s="159"/>
      <c r="C1132" s="160"/>
      <c r="D1132" s="160"/>
      <c r="E1132" s="36"/>
    </row>
    <row r="1133" spans="1:5" s="8" customFormat="1" ht="15.75">
      <c r="A1133" s="35" t="s">
        <v>10</v>
      </c>
      <c r="B1133" s="277">
        <v>1111.3</v>
      </c>
      <c r="C1133" s="160">
        <v>1111.3</v>
      </c>
      <c r="D1133" s="158">
        <v>100</v>
      </c>
      <c r="E1133" s="36"/>
    </row>
    <row r="1134" spans="1:5" s="8" customFormat="1" ht="15.75">
      <c r="A1134" s="140" t="s">
        <v>4</v>
      </c>
      <c r="B1134" s="159"/>
      <c r="C1134" s="162"/>
      <c r="D1134" s="158"/>
      <c r="E1134" s="36"/>
    </row>
    <row r="1135" spans="1:5" s="8" customFormat="1" ht="15.75">
      <c r="A1135" s="140" t="s">
        <v>5</v>
      </c>
      <c r="B1135" s="276">
        <v>754.30000000000007</v>
      </c>
      <c r="C1135" s="162">
        <v>754.3</v>
      </c>
      <c r="D1135" s="161">
        <v>99.999999999999986</v>
      </c>
      <c r="E1135" s="36"/>
    </row>
    <row r="1136" spans="1:5" s="8" customFormat="1" ht="15.75">
      <c r="A1136" s="140" t="s">
        <v>9</v>
      </c>
      <c r="B1136" s="159"/>
      <c r="C1136" s="162"/>
      <c r="D1136" s="161"/>
      <c r="E1136" s="36"/>
    </row>
    <row r="1137" spans="1:5" s="8" customFormat="1" ht="15.75">
      <c r="A1137" s="140" t="s">
        <v>7</v>
      </c>
      <c r="B1137" s="276">
        <v>357</v>
      </c>
      <c r="C1137" s="162">
        <v>357</v>
      </c>
      <c r="D1137" s="161">
        <v>100</v>
      </c>
      <c r="E1137" s="36"/>
    </row>
    <row r="1138" spans="1:5" s="8" customFormat="1" ht="47.25">
      <c r="A1138" s="140" t="s">
        <v>410</v>
      </c>
      <c r="B1138" s="162">
        <f>B1139</f>
        <v>1011.3000000000001</v>
      </c>
      <c r="C1138" s="162">
        <f t="shared" ref="C1138:D1138" si="26">C1139</f>
        <v>1011.3</v>
      </c>
      <c r="D1138" s="154">
        <f t="shared" si="26"/>
        <v>99.999999999999986</v>
      </c>
      <c r="E1138" s="38" t="s">
        <v>411</v>
      </c>
    </row>
    <row r="1139" spans="1:5" s="8" customFormat="1" ht="15.75">
      <c r="A1139" s="35" t="s">
        <v>10</v>
      </c>
      <c r="B1139" s="277">
        <v>1011.3000000000001</v>
      </c>
      <c r="C1139" s="160">
        <v>1011.3</v>
      </c>
      <c r="D1139" s="158">
        <v>99.999999999999986</v>
      </c>
      <c r="E1139" s="36"/>
    </row>
    <row r="1140" spans="1:5" s="8" customFormat="1" ht="15.75">
      <c r="A1140" s="140" t="s">
        <v>4</v>
      </c>
      <c r="B1140" s="159"/>
      <c r="C1140" s="160"/>
      <c r="D1140" s="158"/>
      <c r="E1140" s="36"/>
    </row>
    <row r="1141" spans="1:5" s="8" customFormat="1" ht="15.75">
      <c r="A1141" s="140" t="s">
        <v>5</v>
      </c>
      <c r="B1141" s="276">
        <v>654.30000000000007</v>
      </c>
      <c r="C1141" s="161">
        <v>654.29999999999995</v>
      </c>
      <c r="D1141" s="161">
        <v>99.999999999999972</v>
      </c>
      <c r="E1141" s="36"/>
    </row>
    <row r="1142" spans="1:5" s="8" customFormat="1" ht="15.75">
      <c r="A1142" s="140" t="s">
        <v>9</v>
      </c>
      <c r="B1142" s="159"/>
      <c r="C1142" s="162"/>
      <c r="D1142" s="162"/>
      <c r="E1142" s="36"/>
    </row>
    <row r="1143" spans="1:5" s="8" customFormat="1" ht="15.75">
      <c r="A1143" s="140" t="s">
        <v>7</v>
      </c>
      <c r="B1143" s="276">
        <v>357</v>
      </c>
      <c r="C1143" s="162">
        <v>357</v>
      </c>
      <c r="D1143" s="161">
        <v>100</v>
      </c>
      <c r="E1143" s="38"/>
    </row>
    <row r="1144" spans="1:5" s="8" customFormat="1" ht="63">
      <c r="A1144" s="140" t="s">
        <v>412</v>
      </c>
      <c r="B1144" s="162">
        <f>B1145</f>
        <v>100</v>
      </c>
      <c r="C1144" s="162">
        <f t="shared" ref="C1144:D1144" si="27">C1145</f>
        <v>100</v>
      </c>
      <c r="D1144" s="154">
        <f t="shared" si="27"/>
        <v>100</v>
      </c>
      <c r="E1144" s="38" t="s">
        <v>413</v>
      </c>
    </row>
    <row r="1145" spans="1:5" s="8" customFormat="1" ht="15.75">
      <c r="A1145" s="35" t="s">
        <v>10</v>
      </c>
      <c r="B1145" s="277">
        <v>100</v>
      </c>
      <c r="C1145" s="160">
        <v>100</v>
      </c>
      <c r="D1145" s="158">
        <v>100</v>
      </c>
      <c r="E1145" s="36"/>
    </row>
    <row r="1146" spans="1:5" s="8" customFormat="1" ht="15.75">
      <c r="A1146" s="140" t="s">
        <v>4</v>
      </c>
      <c r="B1146" s="159"/>
      <c r="C1146" s="160"/>
      <c r="D1146" s="158"/>
      <c r="E1146" s="36"/>
    </row>
    <row r="1147" spans="1:5" s="8" customFormat="1" ht="15.75">
      <c r="A1147" s="140" t="s">
        <v>5</v>
      </c>
      <c r="B1147" s="276">
        <v>100</v>
      </c>
      <c r="C1147" s="161">
        <v>100</v>
      </c>
      <c r="D1147" s="161">
        <v>100</v>
      </c>
      <c r="E1147" s="36"/>
    </row>
    <row r="1148" spans="1:5" s="8" customFormat="1" ht="15.75">
      <c r="A1148" s="140" t="s">
        <v>9</v>
      </c>
      <c r="B1148" s="159"/>
      <c r="C1148" s="162"/>
      <c r="D1148" s="162"/>
      <c r="E1148" s="36"/>
    </row>
    <row r="1149" spans="1:5" s="8" customFormat="1" ht="15.75">
      <c r="A1149" s="140" t="s">
        <v>7</v>
      </c>
      <c r="B1149" s="159"/>
      <c r="C1149" s="160"/>
      <c r="D1149" s="160"/>
      <c r="E1149" s="36"/>
    </row>
    <row r="1150" spans="1:5" s="8" customFormat="1" ht="34.9" customHeight="1">
      <c r="A1150" s="35" t="s">
        <v>414</v>
      </c>
      <c r="B1150" s="159"/>
      <c r="C1150" s="160"/>
      <c r="D1150" s="160"/>
      <c r="E1150" s="36"/>
    </row>
    <row r="1151" spans="1:5" s="8" customFormat="1" ht="15.75">
      <c r="A1151" s="35" t="s">
        <v>10</v>
      </c>
      <c r="B1151" s="277">
        <v>792.80000000000007</v>
      </c>
      <c r="C1151" s="160">
        <v>565.66</v>
      </c>
      <c r="D1151" s="158">
        <v>71.349646821392525</v>
      </c>
      <c r="E1151" s="36"/>
    </row>
    <row r="1152" spans="1:5" s="8" customFormat="1" ht="15.75">
      <c r="A1152" s="140" t="s">
        <v>4</v>
      </c>
      <c r="B1152" s="276">
        <v>37.799999999999997</v>
      </c>
      <c r="C1152" s="162">
        <v>37.799999999999997</v>
      </c>
      <c r="D1152" s="161">
        <v>100</v>
      </c>
      <c r="E1152" s="36"/>
    </row>
    <row r="1153" spans="1:5" s="8" customFormat="1" ht="15.75">
      <c r="A1153" s="140" t="s">
        <v>5</v>
      </c>
      <c r="B1153" s="276">
        <v>655.20000000000005</v>
      </c>
      <c r="C1153" s="162">
        <v>527.86</v>
      </c>
      <c r="D1153" s="161">
        <v>80.564713064713061</v>
      </c>
      <c r="E1153" s="36"/>
    </row>
    <row r="1154" spans="1:5" s="8" customFormat="1" ht="15.75">
      <c r="A1154" s="140" t="s">
        <v>9</v>
      </c>
      <c r="B1154" s="159"/>
      <c r="C1154" s="162"/>
      <c r="D1154" s="161"/>
      <c r="E1154" s="36"/>
    </row>
    <row r="1155" spans="1:5" s="8" customFormat="1" ht="15.75">
      <c r="A1155" s="140" t="s">
        <v>7</v>
      </c>
      <c r="B1155" s="276">
        <v>99.8</v>
      </c>
      <c r="C1155" s="162">
        <v>0</v>
      </c>
      <c r="D1155" s="161">
        <v>0</v>
      </c>
      <c r="E1155" s="36"/>
    </row>
    <row r="1156" spans="1:5" s="8" customFormat="1" ht="31.5">
      <c r="A1156" s="140" t="s">
        <v>415</v>
      </c>
      <c r="B1156" s="162">
        <f>B1157</f>
        <v>755.00000000000011</v>
      </c>
      <c r="C1156" s="162">
        <f t="shared" ref="C1156:D1156" si="28">C1157</f>
        <v>527.86</v>
      </c>
      <c r="D1156" s="154">
        <f t="shared" si="28"/>
        <v>69.915231788079453</v>
      </c>
      <c r="E1156" s="38" t="s">
        <v>416</v>
      </c>
    </row>
    <row r="1157" spans="1:5" s="8" customFormat="1" ht="15.75">
      <c r="A1157" s="35" t="s">
        <v>10</v>
      </c>
      <c r="B1157" s="277">
        <v>755.00000000000011</v>
      </c>
      <c r="C1157" s="160">
        <v>527.86</v>
      </c>
      <c r="D1157" s="158">
        <v>69.915231788079453</v>
      </c>
      <c r="E1157" s="36"/>
    </row>
    <row r="1158" spans="1:5" s="8" customFormat="1" ht="15.75">
      <c r="A1158" s="140" t="s">
        <v>4</v>
      </c>
      <c r="B1158" s="159"/>
      <c r="C1158" s="160"/>
      <c r="D1158" s="158"/>
      <c r="E1158" s="36"/>
    </row>
    <row r="1159" spans="1:5" s="8" customFormat="1" ht="15.75">
      <c r="A1159" s="140" t="s">
        <v>5</v>
      </c>
      <c r="B1159" s="276">
        <v>655.20000000000005</v>
      </c>
      <c r="C1159" s="161">
        <v>527.86</v>
      </c>
      <c r="D1159" s="161">
        <v>80.564713064713061</v>
      </c>
      <c r="E1159" s="36"/>
    </row>
    <row r="1160" spans="1:5" s="8" customFormat="1" ht="15.75">
      <c r="A1160" s="140" t="s">
        <v>9</v>
      </c>
      <c r="B1160" s="159"/>
      <c r="C1160" s="162"/>
      <c r="D1160" s="161"/>
      <c r="E1160" s="36"/>
    </row>
    <row r="1161" spans="1:5" s="8" customFormat="1" ht="15.75">
      <c r="A1161" s="140" t="s">
        <v>7</v>
      </c>
      <c r="B1161" s="276">
        <v>99.8</v>
      </c>
      <c r="C1161" s="162">
        <v>0</v>
      </c>
      <c r="D1161" s="161">
        <v>0</v>
      </c>
      <c r="E1161" s="36"/>
    </row>
    <row r="1162" spans="1:5" s="8" customFormat="1" ht="15.75">
      <c r="A1162" s="140" t="s">
        <v>417</v>
      </c>
      <c r="B1162" s="162">
        <f>B1163</f>
        <v>37.799999999999997</v>
      </c>
      <c r="C1162" s="162">
        <f>C1163</f>
        <v>37.799999999999997</v>
      </c>
      <c r="D1162" s="154">
        <f>D1163</f>
        <v>100</v>
      </c>
      <c r="E1162" s="38"/>
    </row>
    <row r="1163" spans="1:5" s="8" customFormat="1" ht="15.75">
      <c r="A1163" s="35" t="s">
        <v>10</v>
      </c>
      <c r="B1163" s="277">
        <v>37.799999999999997</v>
      </c>
      <c r="C1163" s="160">
        <v>37.799999999999997</v>
      </c>
      <c r="D1163" s="158">
        <v>100</v>
      </c>
      <c r="E1163" s="36"/>
    </row>
    <row r="1164" spans="1:5" s="8" customFormat="1" ht="15.75">
      <c r="A1164" s="140" t="s">
        <v>4</v>
      </c>
      <c r="B1164" s="276">
        <v>37.799999999999997</v>
      </c>
      <c r="C1164" s="161">
        <v>37.799999999999997</v>
      </c>
      <c r="D1164" s="161">
        <v>100</v>
      </c>
      <c r="E1164" s="36"/>
    </row>
    <row r="1165" spans="1:5" s="8" customFormat="1" ht="15.75">
      <c r="A1165" s="140" t="s">
        <v>5</v>
      </c>
      <c r="B1165" s="159"/>
      <c r="C1165" s="160"/>
      <c r="D1165" s="160"/>
      <c r="E1165" s="36"/>
    </row>
    <row r="1166" spans="1:5" s="8" customFormat="1" ht="15.75">
      <c r="A1166" s="140" t="s">
        <v>9</v>
      </c>
      <c r="B1166" s="159"/>
      <c r="C1166" s="160"/>
      <c r="D1166" s="160"/>
      <c r="E1166" s="36"/>
    </row>
    <row r="1167" spans="1:5" s="8" customFormat="1" ht="15.75">
      <c r="A1167" s="140" t="s">
        <v>7</v>
      </c>
      <c r="B1167" s="159"/>
      <c r="C1167" s="160"/>
      <c r="D1167" s="160"/>
      <c r="E1167" s="36"/>
    </row>
    <row r="1168" spans="1:5" s="8" customFormat="1" ht="63">
      <c r="A1168" s="35" t="s">
        <v>418</v>
      </c>
      <c r="B1168" s="159"/>
      <c r="C1168" s="160"/>
      <c r="D1168" s="160"/>
      <c r="E1168" s="36"/>
    </row>
    <row r="1169" spans="1:5" s="8" customFormat="1" ht="15.75">
      <c r="A1169" s="35" t="s">
        <v>10</v>
      </c>
      <c r="B1169" s="277">
        <v>25593.1</v>
      </c>
      <c r="C1169" s="160">
        <v>25593.100000000002</v>
      </c>
      <c r="D1169" s="158">
        <v>100.00000000000003</v>
      </c>
      <c r="E1169" s="36"/>
    </row>
    <row r="1170" spans="1:5" s="8" customFormat="1" ht="15.75">
      <c r="A1170" s="140" t="s">
        <v>4</v>
      </c>
      <c r="B1170" s="159"/>
      <c r="C1170" s="162">
        <v>0</v>
      </c>
      <c r="D1170" s="160"/>
      <c r="E1170" s="36"/>
    </row>
    <row r="1171" spans="1:5" s="8" customFormat="1" ht="15.75">
      <c r="A1171" s="140" t="s">
        <v>5</v>
      </c>
      <c r="B1171" s="276">
        <v>25486.699999999997</v>
      </c>
      <c r="C1171" s="162">
        <v>25486.7</v>
      </c>
      <c r="D1171" s="161">
        <v>100.00000000000003</v>
      </c>
      <c r="E1171" s="36"/>
    </row>
    <row r="1172" spans="1:5" s="8" customFormat="1" ht="15.75">
      <c r="A1172" s="140" t="s">
        <v>9</v>
      </c>
      <c r="B1172" s="159"/>
      <c r="C1172" s="162"/>
      <c r="D1172" s="162"/>
      <c r="E1172" s="36"/>
    </row>
    <row r="1173" spans="1:5" s="8" customFormat="1" ht="15.75">
      <c r="A1173" s="140" t="s">
        <v>7</v>
      </c>
      <c r="B1173" s="276">
        <v>106.4</v>
      </c>
      <c r="C1173" s="162">
        <v>106.4</v>
      </c>
      <c r="D1173" s="161">
        <v>100</v>
      </c>
      <c r="E1173" s="36"/>
    </row>
    <row r="1174" spans="1:5" s="8" customFormat="1" ht="63">
      <c r="A1174" s="140" t="s">
        <v>419</v>
      </c>
      <c r="B1174" s="162">
        <f>B1175</f>
        <v>25593.1</v>
      </c>
      <c r="C1174" s="162">
        <f t="shared" ref="C1174:D1174" si="29">C1175</f>
        <v>25593.100000000002</v>
      </c>
      <c r="D1174" s="154">
        <f t="shared" si="29"/>
        <v>100.00000000000003</v>
      </c>
      <c r="E1174" s="38" t="s">
        <v>420</v>
      </c>
    </row>
    <row r="1175" spans="1:5" s="8" customFormat="1" ht="15.75">
      <c r="A1175" s="35" t="s">
        <v>10</v>
      </c>
      <c r="B1175" s="277">
        <v>25593.1</v>
      </c>
      <c r="C1175" s="160">
        <v>25593.100000000002</v>
      </c>
      <c r="D1175" s="158">
        <v>100.00000000000003</v>
      </c>
      <c r="E1175" s="36"/>
    </row>
    <row r="1176" spans="1:5" s="8" customFormat="1" ht="15.75">
      <c r="A1176" s="140" t="s">
        <v>4</v>
      </c>
      <c r="B1176" s="159"/>
      <c r="C1176" s="160"/>
      <c r="D1176" s="160"/>
      <c r="E1176" s="36"/>
    </row>
    <row r="1177" spans="1:5" s="8" customFormat="1" ht="15.75">
      <c r="A1177" s="163" t="s">
        <v>5</v>
      </c>
      <c r="B1177" s="276">
        <v>25486.699999999997</v>
      </c>
      <c r="C1177" s="161">
        <v>25486.7</v>
      </c>
      <c r="D1177" s="161">
        <v>100.00000000000003</v>
      </c>
      <c r="E1177" s="170"/>
    </row>
    <row r="1178" spans="1:5" s="8" customFormat="1" ht="15.75">
      <c r="A1178" s="140" t="s">
        <v>9</v>
      </c>
      <c r="B1178" s="159"/>
      <c r="C1178" s="162"/>
      <c r="D1178" s="162"/>
      <c r="E1178" s="36"/>
    </row>
    <row r="1179" spans="1:5" s="8" customFormat="1" ht="15.75">
      <c r="A1179" s="140" t="s">
        <v>7</v>
      </c>
      <c r="B1179" s="276">
        <v>106.4</v>
      </c>
      <c r="C1179" s="161">
        <v>106.4</v>
      </c>
      <c r="D1179" s="161">
        <v>100</v>
      </c>
      <c r="E1179" s="171"/>
    </row>
    <row r="1180" spans="1:5" s="8" customFormat="1" ht="31.5">
      <c r="A1180" s="35" t="s">
        <v>421</v>
      </c>
      <c r="B1180" s="160">
        <v>181616.9</v>
      </c>
      <c r="C1180" s="160">
        <v>177532.5</v>
      </c>
      <c r="D1180" s="158">
        <v>97.751090344565952</v>
      </c>
      <c r="E1180" s="36"/>
    </row>
    <row r="1181" spans="1:5" s="8" customFormat="1" ht="31.5">
      <c r="A1181" s="35" t="s">
        <v>422</v>
      </c>
      <c r="B1181" s="159"/>
      <c r="C1181" s="160"/>
      <c r="D1181" s="160"/>
      <c r="E1181" s="36"/>
    </row>
    <row r="1182" spans="1:5" s="8" customFormat="1" ht="15.75">
      <c r="A1182" s="35" t="s">
        <v>10</v>
      </c>
      <c r="B1182" s="277">
        <v>34757.299999999996</v>
      </c>
      <c r="C1182" s="160">
        <v>34409</v>
      </c>
      <c r="D1182" s="158">
        <v>98.997908353065412</v>
      </c>
      <c r="E1182" s="36"/>
    </row>
    <row r="1183" spans="1:5" s="8" customFormat="1" ht="15.75">
      <c r="A1183" s="140" t="s">
        <v>4</v>
      </c>
      <c r="B1183" s="159"/>
      <c r="C1183" s="162"/>
      <c r="D1183" s="160"/>
      <c r="E1183" s="36"/>
    </row>
    <row r="1184" spans="1:5" s="8" customFormat="1" ht="15.75">
      <c r="A1184" s="140" t="s">
        <v>5</v>
      </c>
      <c r="B1184" s="159">
        <v>34757.299999999996</v>
      </c>
      <c r="C1184" s="162">
        <v>34409</v>
      </c>
      <c r="D1184" s="161">
        <v>98.997908353065412</v>
      </c>
      <c r="E1184" s="36"/>
    </row>
    <row r="1185" spans="1:5" s="8" customFormat="1" ht="15.75">
      <c r="A1185" s="140" t="s">
        <v>9</v>
      </c>
      <c r="B1185" s="159"/>
      <c r="C1185" s="162"/>
      <c r="D1185" s="162"/>
      <c r="E1185" s="36"/>
    </row>
    <row r="1186" spans="1:5" s="8" customFormat="1" ht="15.75">
      <c r="A1186" s="140" t="s">
        <v>7</v>
      </c>
      <c r="B1186" s="159"/>
      <c r="C1186" s="162"/>
      <c r="D1186" s="162"/>
      <c r="E1186" s="36"/>
    </row>
    <row r="1187" spans="1:5" s="8" customFormat="1" ht="78.75">
      <c r="A1187" s="140" t="s">
        <v>423</v>
      </c>
      <c r="B1187" s="162">
        <f>B1188</f>
        <v>34707.299999999996</v>
      </c>
      <c r="C1187" s="162">
        <f t="shared" ref="C1187:D1187" si="30">C1188</f>
        <v>34359</v>
      </c>
      <c r="D1187" s="154">
        <f t="shared" si="30"/>
        <v>98.996464720678361</v>
      </c>
      <c r="E1187" s="168" t="s">
        <v>424</v>
      </c>
    </row>
    <row r="1188" spans="1:5" s="8" customFormat="1" ht="15.75">
      <c r="A1188" s="35" t="s">
        <v>10</v>
      </c>
      <c r="B1188" s="277">
        <v>34707.299999999996</v>
      </c>
      <c r="C1188" s="160">
        <v>34359</v>
      </c>
      <c r="D1188" s="158">
        <v>98.996464720678361</v>
      </c>
      <c r="E1188" s="36"/>
    </row>
    <row r="1189" spans="1:5" s="8" customFormat="1" ht="15.75">
      <c r="A1189" s="140" t="s">
        <v>4</v>
      </c>
      <c r="B1189" s="159"/>
      <c r="C1189" s="160"/>
      <c r="D1189" s="160"/>
      <c r="E1189" s="36"/>
    </row>
    <row r="1190" spans="1:5" s="8" customFormat="1" ht="15.75">
      <c r="A1190" s="140" t="s">
        <v>5</v>
      </c>
      <c r="B1190" s="159">
        <v>34707.299999999996</v>
      </c>
      <c r="C1190" s="161">
        <v>34359</v>
      </c>
      <c r="D1190" s="161">
        <v>98.996464720678361</v>
      </c>
      <c r="E1190" s="36"/>
    </row>
    <row r="1191" spans="1:5" s="8" customFormat="1" ht="15.75">
      <c r="A1191" s="140" t="s">
        <v>9</v>
      </c>
      <c r="B1191" s="159"/>
      <c r="C1191" s="162"/>
      <c r="D1191" s="162"/>
      <c r="E1191" s="36"/>
    </row>
    <row r="1192" spans="1:5" s="8" customFormat="1" ht="15.75">
      <c r="A1192" s="140" t="s">
        <v>7</v>
      </c>
      <c r="B1192" s="159"/>
      <c r="C1192" s="162"/>
      <c r="D1192" s="162"/>
      <c r="E1192" s="36"/>
    </row>
    <row r="1193" spans="1:5" s="8" customFormat="1" ht="15.75">
      <c r="A1193" s="140" t="s">
        <v>425</v>
      </c>
      <c r="B1193" s="162">
        <f>B1194</f>
        <v>50</v>
      </c>
      <c r="C1193" s="162">
        <f t="shared" ref="C1193:D1193" si="31">C1194</f>
        <v>50</v>
      </c>
      <c r="D1193" s="154">
        <f t="shared" si="31"/>
        <v>100</v>
      </c>
      <c r="E1193" s="38" t="s">
        <v>426</v>
      </c>
    </row>
    <row r="1194" spans="1:5" s="8" customFormat="1" ht="15.75">
      <c r="A1194" s="35" t="s">
        <v>10</v>
      </c>
      <c r="B1194" s="277">
        <v>50</v>
      </c>
      <c r="C1194" s="160">
        <v>50</v>
      </c>
      <c r="D1194" s="158">
        <v>100</v>
      </c>
      <c r="E1194" s="36"/>
    </row>
    <row r="1195" spans="1:5" s="8" customFormat="1" ht="15.75">
      <c r="A1195" s="140" t="s">
        <v>4</v>
      </c>
      <c r="B1195" s="159"/>
      <c r="C1195" s="160"/>
      <c r="D1195" s="160"/>
      <c r="E1195" s="36"/>
    </row>
    <row r="1196" spans="1:5" s="8" customFormat="1" ht="15.75">
      <c r="A1196" s="140" t="s">
        <v>5</v>
      </c>
      <c r="B1196" s="159">
        <v>50</v>
      </c>
      <c r="C1196" s="161">
        <v>50</v>
      </c>
      <c r="D1196" s="161">
        <v>100</v>
      </c>
      <c r="E1196" s="36"/>
    </row>
    <row r="1197" spans="1:5" s="8" customFormat="1" ht="15.75">
      <c r="A1197" s="140" t="s">
        <v>9</v>
      </c>
      <c r="B1197" s="159"/>
      <c r="C1197" s="162"/>
      <c r="D1197" s="162"/>
      <c r="E1197" s="36"/>
    </row>
    <row r="1198" spans="1:5" s="8" customFormat="1" ht="15.75">
      <c r="A1198" s="140" t="s">
        <v>7</v>
      </c>
      <c r="B1198" s="159"/>
      <c r="C1198" s="162"/>
      <c r="D1198" s="162"/>
      <c r="E1198" s="36"/>
    </row>
    <row r="1199" spans="1:5" s="8" customFormat="1" ht="63">
      <c r="A1199" s="35" t="s">
        <v>427</v>
      </c>
      <c r="B1199" s="159"/>
      <c r="C1199" s="159"/>
      <c r="D1199" s="160"/>
      <c r="E1199" s="38"/>
    </row>
    <row r="1200" spans="1:5" s="8" customFormat="1" ht="15.75">
      <c r="A1200" s="35" t="s">
        <v>10</v>
      </c>
      <c r="B1200" s="277">
        <v>144793</v>
      </c>
      <c r="C1200" s="160">
        <v>141280.70000000001</v>
      </c>
      <c r="D1200" s="158">
        <v>97.574261186659584</v>
      </c>
      <c r="E1200" s="36"/>
    </row>
    <row r="1201" spans="1:5" s="8" customFormat="1" ht="15.75">
      <c r="A1201" s="140" t="s">
        <v>4</v>
      </c>
      <c r="B1201" s="159">
        <v>122289.09999999999</v>
      </c>
      <c r="C1201" s="162">
        <v>119910.80000000002</v>
      </c>
      <c r="D1201" s="162">
        <v>98.055182350675594</v>
      </c>
      <c r="E1201" s="36"/>
    </row>
    <row r="1202" spans="1:5" s="8" customFormat="1" ht="15.75">
      <c r="A1202" s="140" t="s">
        <v>5</v>
      </c>
      <c r="B1202" s="159">
        <v>15070.399999999998</v>
      </c>
      <c r="C1202" s="162">
        <v>13936.4</v>
      </c>
      <c r="D1202" s="161">
        <v>92.475315850939594</v>
      </c>
      <c r="E1202" s="36"/>
    </row>
    <row r="1203" spans="1:5" s="8" customFormat="1" ht="15.75">
      <c r="A1203" s="140" t="s">
        <v>395</v>
      </c>
      <c r="B1203" s="159">
        <v>7656.0990000000011</v>
      </c>
      <c r="C1203" s="162">
        <v>6571.5</v>
      </c>
      <c r="D1203" s="161">
        <v>85.833529582101789</v>
      </c>
      <c r="E1203" s="36"/>
    </row>
    <row r="1204" spans="1:5" s="8" customFormat="1" ht="15.75">
      <c r="A1204" s="140" t="s">
        <v>9</v>
      </c>
      <c r="B1204" s="159"/>
      <c r="C1204" s="162"/>
      <c r="D1204" s="162"/>
      <c r="E1204" s="36"/>
    </row>
    <row r="1205" spans="1:5" s="8" customFormat="1" ht="15.75">
      <c r="A1205" s="140" t="s">
        <v>7</v>
      </c>
      <c r="B1205" s="159">
        <v>7433.5</v>
      </c>
      <c r="C1205" s="161">
        <v>7433.5</v>
      </c>
      <c r="D1205" s="161">
        <v>100</v>
      </c>
      <c r="E1205" s="38"/>
    </row>
    <row r="1206" spans="1:5" s="8" customFormat="1" ht="47.25">
      <c r="A1206" s="140" t="s">
        <v>428</v>
      </c>
      <c r="B1206" s="162">
        <f>B1207</f>
        <v>53437.1</v>
      </c>
      <c r="C1206" s="162">
        <f t="shared" ref="C1206:D1206" si="32">C1207</f>
        <v>53436.900000000009</v>
      </c>
      <c r="D1206" s="154">
        <f t="shared" si="32"/>
        <v>99.999625728192612</v>
      </c>
      <c r="E1206" s="38" t="s">
        <v>429</v>
      </c>
    </row>
    <row r="1207" spans="1:5" s="8" customFormat="1" ht="15.75">
      <c r="A1207" s="35" t="s">
        <v>10</v>
      </c>
      <c r="B1207" s="277">
        <v>53437.1</v>
      </c>
      <c r="C1207" s="160">
        <v>53436.900000000009</v>
      </c>
      <c r="D1207" s="158">
        <v>99.999625728192612</v>
      </c>
      <c r="E1207" s="36"/>
    </row>
    <row r="1208" spans="1:5" s="8" customFormat="1" ht="15.75">
      <c r="A1208" s="140" t="s">
        <v>4</v>
      </c>
      <c r="B1208" s="159">
        <v>40257.599999999999</v>
      </c>
      <c r="C1208" s="161">
        <v>40257.600000000006</v>
      </c>
      <c r="D1208" s="161">
        <v>100.00000000000003</v>
      </c>
      <c r="E1208" s="38"/>
    </row>
    <row r="1209" spans="1:5" s="8" customFormat="1" ht="15.75">
      <c r="A1209" s="140" t="s">
        <v>430</v>
      </c>
      <c r="B1209" s="159">
        <v>5746</v>
      </c>
      <c r="C1209" s="161">
        <v>5745.8</v>
      </c>
      <c r="D1209" s="161">
        <v>99.996519317786294</v>
      </c>
      <c r="E1209" s="365"/>
    </row>
    <row r="1210" spans="1:5" s="8" customFormat="1" ht="15.75">
      <c r="A1210" s="140" t="s">
        <v>395</v>
      </c>
      <c r="B1210" s="159">
        <v>377.3</v>
      </c>
      <c r="C1210" s="161">
        <v>377.3</v>
      </c>
      <c r="D1210" s="161">
        <v>100</v>
      </c>
      <c r="E1210" s="367"/>
    </row>
    <row r="1211" spans="1:5" s="8" customFormat="1" ht="15.75">
      <c r="A1211" s="140" t="s">
        <v>9</v>
      </c>
      <c r="B1211" s="159"/>
      <c r="C1211" s="162"/>
      <c r="D1211" s="162"/>
      <c r="E1211" s="36"/>
    </row>
    <row r="1212" spans="1:5" s="8" customFormat="1" ht="47.25">
      <c r="A1212" s="140" t="s">
        <v>7</v>
      </c>
      <c r="B1212" s="159">
        <v>7433.5</v>
      </c>
      <c r="C1212" s="161">
        <v>7433.5</v>
      </c>
      <c r="D1212" s="161">
        <v>100</v>
      </c>
      <c r="E1212" s="38" t="s">
        <v>431</v>
      </c>
    </row>
    <row r="1213" spans="1:5" s="8" customFormat="1" ht="31.5">
      <c r="A1213" s="140" t="s">
        <v>432</v>
      </c>
      <c r="B1213" s="159">
        <f>B1214</f>
        <v>91355.900000000009</v>
      </c>
      <c r="C1213" s="159">
        <f t="shared" ref="C1213:D1213" si="33">C1214</f>
        <v>87843.800000000017</v>
      </c>
      <c r="D1213" s="153">
        <f t="shared" si="33"/>
        <v>96.155584915697844</v>
      </c>
      <c r="E1213" s="168"/>
    </row>
    <row r="1214" spans="1:5" s="8" customFormat="1" ht="15.75">
      <c r="A1214" s="35" t="s">
        <v>10</v>
      </c>
      <c r="B1214" s="277">
        <v>91355.900000000009</v>
      </c>
      <c r="C1214" s="160">
        <v>87843.800000000017</v>
      </c>
      <c r="D1214" s="158">
        <v>96.155584915697844</v>
      </c>
      <c r="E1214" s="36"/>
    </row>
    <row r="1215" spans="1:5" s="8" customFormat="1" ht="47.25">
      <c r="A1215" s="140" t="s">
        <v>4</v>
      </c>
      <c r="B1215" s="159">
        <v>82031.499999999985</v>
      </c>
      <c r="C1215" s="161">
        <v>79653.200000000012</v>
      </c>
      <c r="D1215" s="161">
        <v>97.100747883435062</v>
      </c>
      <c r="E1215" s="38" t="s">
        <v>433</v>
      </c>
    </row>
    <row r="1216" spans="1:5" s="8" customFormat="1" ht="15.75">
      <c r="A1216" s="140" t="s">
        <v>5</v>
      </c>
      <c r="B1216" s="159">
        <v>9324.4</v>
      </c>
      <c r="C1216" s="161">
        <v>8190.5999999999995</v>
      </c>
      <c r="D1216" s="161">
        <v>87.840504482862173</v>
      </c>
      <c r="E1216" s="36"/>
    </row>
    <row r="1217" spans="1:5" s="8" customFormat="1" ht="15.75">
      <c r="A1217" s="140" t="s">
        <v>395</v>
      </c>
      <c r="B1217" s="159">
        <v>7278.7990000000009</v>
      </c>
      <c r="C1217" s="161">
        <v>6571.5</v>
      </c>
      <c r="D1217" s="161">
        <v>90.282751316529001</v>
      </c>
      <c r="E1217" s="36"/>
    </row>
    <row r="1218" spans="1:5" s="8" customFormat="1" ht="15.75">
      <c r="A1218" s="140" t="s">
        <v>9</v>
      </c>
      <c r="B1218" s="159"/>
      <c r="C1218" s="160"/>
      <c r="D1218" s="160"/>
      <c r="E1218" s="36"/>
    </row>
    <row r="1219" spans="1:5" s="8" customFormat="1" ht="15.75">
      <c r="A1219" s="140" t="s">
        <v>7</v>
      </c>
      <c r="B1219" s="159"/>
      <c r="C1219" s="160"/>
      <c r="D1219" s="160"/>
      <c r="E1219" s="36"/>
    </row>
    <row r="1220" spans="1:5" s="8" customFormat="1" ht="31.5">
      <c r="A1220" s="35" t="s">
        <v>434</v>
      </c>
      <c r="B1220" s="159"/>
      <c r="C1220" s="160"/>
      <c r="D1220" s="160"/>
      <c r="E1220" s="36"/>
    </row>
    <row r="1221" spans="1:5" s="8" customFormat="1" ht="15.75">
      <c r="A1221" s="35" t="s">
        <v>10</v>
      </c>
      <c r="B1221" s="277">
        <v>2066.6000000000004</v>
      </c>
      <c r="C1221" s="160">
        <v>1842.8000000000002</v>
      </c>
      <c r="D1221" s="158">
        <v>89.170618407045382</v>
      </c>
      <c r="E1221" s="36"/>
    </row>
    <row r="1222" spans="1:5" s="8" customFormat="1" ht="15.75">
      <c r="A1222" s="140" t="s">
        <v>4</v>
      </c>
      <c r="B1222" s="159">
        <v>1075.3</v>
      </c>
      <c r="C1222" s="159">
        <v>1075.3000000000002</v>
      </c>
      <c r="D1222" s="161">
        <v>100.00000000000003</v>
      </c>
      <c r="E1222" s="36"/>
    </row>
    <row r="1223" spans="1:5" s="8" customFormat="1" ht="15.75">
      <c r="A1223" s="140" t="s">
        <v>5</v>
      </c>
      <c r="B1223" s="159">
        <v>0</v>
      </c>
      <c r="C1223" s="159">
        <v>0</v>
      </c>
      <c r="D1223" s="161">
        <v>0</v>
      </c>
      <c r="E1223" s="36"/>
    </row>
    <row r="1224" spans="1:5" s="8" customFormat="1" ht="15.75">
      <c r="A1224" s="140" t="s">
        <v>9</v>
      </c>
      <c r="B1224" s="159">
        <v>0</v>
      </c>
      <c r="C1224" s="159">
        <v>0</v>
      </c>
      <c r="D1224" s="161">
        <v>0</v>
      </c>
      <c r="E1224" s="36"/>
    </row>
    <row r="1225" spans="1:5" s="8" customFormat="1" ht="15.75">
      <c r="A1225" s="140" t="s">
        <v>7</v>
      </c>
      <c r="B1225" s="159">
        <v>991.3</v>
      </c>
      <c r="C1225" s="159">
        <v>767.5</v>
      </c>
      <c r="D1225" s="161">
        <v>77.423585191163127</v>
      </c>
      <c r="E1225" s="36"/>
    </row>
    <row r="1226" spans="1:5" s="8" customFormat="1" ht="16.899999999999999" customHeight="1">
      <c r="A1226" s="140" t="s">
        <v>435</v>
      </c>
      <c r="B1226" s="162">
        <v>0</v>
      </c>
      <c r="C1226" s="160">
        <v>0</v>
      </c>
      <c r="D1226" s="160">
        <v>0</v>
      </c>
      <c r="E1226" s="36"/>
    </row>
    <row r="1227" spans="1:5" s="8" customFormat="1" ht="15.75">
      <c r="A1227" s="35" t="s">
        <v>10</v>
      </c>
      <c r="B1227" s="159"/>
      <c r="C1227" s="160"/>
      <c r="D1227" s="160"/>
      <c r="E1227" s="36"/>
    </row>
    <row r="1228" spans="1:5" s="8" customFormat="1" ht="15.75">
      <c r="A1228" s="140" t="s">
        <v>4</v>
      </c>
      <c r="B1228" s="159"/>
      <c r="C1228" s="160"/>
      <c r="D1228" s="160"/>
      <c r="E1228" s="36"/>
    </row>
    <row r="1229" spans="1:5" s="8" customFormat="1" ht="15.75">
      <c r="A1229" s="140" t="s">
        <v>5</v>
      </c>
      <c r="B1229" s="159"/>
      <c r="C1229" s="160"/>
      <c r="D1229" s="160"/>
      <c r="E1229" s="36"/>
    </row>
    <row r="1230" spans="1:5" s="8" customFormat="1" ht="15.75">
      <c r="A1230" s="140" t="s">
        <v>9</v>
      </c>
      <c r="B1230" s="159"/>
      <c r="C1230" s="160"/>
      <c r="D1230" s="160"/>
      <c r="E1230" s="36"/>
    </row>
    <row r="1231" spans="1:5" s="8" customFormat="1" ht="15.75">
      <c r="A1231" s="140" t="s">
        <v>7</v>
      </c>
      <c r="B1231" s="159"/>
      <c r="C1231" s="160"/>
      <c r="D1231" s="160"/>
      <c r="E1231" s="36"/>
    </row>
    <row r="1232" spans="1:5" s="8" customFormat="1" ht="34.9" customHeight="1">
      <c r="A1232" s="140" t="s">
        <v>436</v>
      </c>
      <c r="B1232" s="162">
        <f>B1233</f>
        <v>2066.6000000000004</v>
      </c>
      <c r="C1232" s="162">
        <f t="shared" ref="C1232:D1232" si="34">C1233</f>
        <v>1842.8000000000002</v>
      </c>
      <c r="D1232" s="154">
        <f t="shared" si="34"/>
        <v>89.170618407045382</v>
      </c>
      <c r="E1232" s="36"/>
    </row>
    <row r="1233" spans="1:5" s="8" customFormat="1" ht="15.75">
      <c r="A1233" s="35" t="s">
        <v>10</v>
      </c>
      <c r="B1233" s="277">
        <v>2066.6000000000004</v>
      </c>
      <c r="C1233" s="160">
        <v>1842.8000000000002</v>
      </c>
      <c r="D1233" s="158">
        <v>89.170618407045382</v>
      </c>
      <c r="E1233" s="36"/>
    </row>
    <row r="1234" spans="1:5" s="8" customFormat="1" ht="15.75">
      <c r="A1234" s="140" t="s">
        <v>4</v>
      </c>
      <c r="B1234" s="159">
        <v>1075.3</v>
      </c>
      <c r="C1234" s="161">
        <v>1075.3000000000002</v>
      </c>
      <c r="D1234" s="161">
        <v>100.00000000000003</v>
      </c>
      <c r="E1234" s="38" t="s">
        <v>437</v>
      </c>
    </row>
    <row r="1235" spans="1:5" s="8" customFormat="1" ht="15.75">
      <c r="A1235" s="140" t="s">
        <v>5</v>
      </c>
      <c r="B1235" s="159"/>
      <c r="C1235" s="162"/>
      <c r="D1235" s="162"/>
      <c r="E1235" s="36"/>
    </row>
    <row r="1236" spans="1:5" s="8" customFormat="1" ht="15.75">
      <c r="A1236" s="140" t="s">
        <v>9</v>
      </c>
      <c r="B1236" s="159"/>
      <c r="C1236" s="162"/>
      <c r="D1236" s="162"/>
      <c r="E1236" s="36"/>
    </row>
    <row r="1237" spans="1:5" s="8" customFormat="1" ht="63">
      <c r="A1237" s="140" t="s">
        <v>7</v>
      </c>
      <c r="B1237" s="159">
        <v>991.3</v>
      </c>
      <c r="C1237" s="161">
        <v>767.5</v>
      </c>
      <c r="D1237" s="161">
        <v>77.423585191163127</v>
      </c>
      <c r="E1237" s="38" t="s">
        <v>438</v>
      </c>
    </row>
    <row r="1238" spans="1:5" ht="15.75">
      <c r="A1238" s="164" t="s">
        <v>28</v>
      </c>
      <c r="B1238" s="253">
        <f>B1239+B1240+B1242+B1243</f>
        <v>1889740.8</v>
      </c>
      <c r="C1238" s="253">
        <f>C1239+C1240+C1242+C1243</f>
        <v>1872783.1600000001</v>
      </c>
      <c r="D1238" s="165">
        <v>99.102647304857911</v>
      </c>
      <c r="E1238" s="157"/>
    </row>
    <row r="1239" spans="1:5" ht="15.75">
      <c r="A1239" s="166" t="s">
        <v>4</v>
      </c>
      <c r="B1239" s="278">
        <f>B1064+B1070+B1076+B1089+B1096+B1108+B1121+B1127+B1140+B1146+B1158+B1164+B1176+B1189+B1195+B1208+B1215+B1228+B1234</f>
        <v>1446170.4000000001</v>
      </c>
      <c r="C1239" s="278">
        <f>C1064+C1070+C1076+C1089+C1096+C1108+C1121+C1127+C1140+C1146+C1158+C1164+C1176+C1189+C1195+C1208+C1215+C1228+C1234</f>
        <v>1437333.5000000002</v>
      </c>
      <c r="D1239" s="167">
        <v>99.388944760589766</v>
      </c>
      <c r="E1239" s="157"/>
    </row>
    <row r="1240" spans="1:5" ht="15.75">
      <c r="A1240" s="166" t="s">
        <v>5</v>
      </c>
      <c r="B1240" s="278">
        <f>B1065+B1071+B1077+B1090+B1109+B1122+B1128+B1141+B1147+B1159+B1165+B1177+B1190+B1196+B1209+B1216+B1229+B1235+B1097</f>
        <v>429930</v>
      </c>
      <c r="C1240" s="278">
        <f>C1065+C1071+C1077+C1090+C1109+C1122+C1128+C1141+C1147+C1159+C1165+C1177+C1190+C1196+C1209+C1216+C1229+C1235+C1097</f>
        <v>422132.95999999996</v>
      </c>
      <c r="D1240" s="167">
        <v>98.186439652966783</v>
      </c>
      <c r="E1240" s="157"/>
    </row>
    <row r="1241" spans="1:5" s="258" customFormat="1" ht="15.75">
      <c r="A1241" s="166" t="s">
        <v>395</v>
      </c>
      <c r="B1241" s="166">
        <f>B1091++B1210+B1217</f>
        <v>7796.0990000000011</v>
      </c>
      <c r="C1241" s="166">
        <f>C1091++C1210+C1217</f>
        <v>7088.8</v>
      </c>
      <c r="D1241" s="166">
        <v>90.927526702777882</v>
      </c>
      <c r="E1241" s="551"/>
    </row>
    <row r="1242" spans="1:5" ht="15.75">
      <c r="A1242" s="166" t="s">
        <v>9</v>
      </c>
      <c r="B1242" s="278">
        <v>0</v>
      </c>
      <c r="C1242" s="279">
        <v>0</v>
      </c>
      <c r="D1242" s="167"/>
      <c r="E1242" s="157"/>
    </row>
    <row r="1243" spans="1:5" ht="15.75">
      <c r="A1243" s="166" t="s">
        <v>7</v>
      </c>
      <c r="B1243" s="278">
        <f>B1067+B1073+B1079+B1093+B1099+B1111+B1124+B1130+B1143+B1149+B1161+B1167+B1179+B1192+B1198+B1212+B1219+B1231+B1237</f>
        <v>13640.4</v>
      </c>
      <c r="C1243" s="278">
        <f>C1067+C1073+C1079+C1093+C1099+C1111+C1124+C1130+C1143+C1149+C1161+C1167+C1179+C1192+C1198+C1212+C1219+C1231+C1237</f>
        <v>13316.7</v>
      </c>
      <c r="D1243" s="167">
        <v>97.626902436878666</v>
      </c>
      <c r="E1243" s="157"/>
    </row>
    <row r="1244" spans="1:5" ht="34.15" customHeight="1">
      <c r="A1244" s="390" t="s">
        <v>457</v>
      </c>
      <c r="B1244" s="391"/>
      <c r="C1244" s="391"/>
      <c r="D1244" s="391"/>
      <c r="E1244" s="392"/>
    </row>
    <row r="1245" spans="1:5" s="410" customFormat="1" ht="47.25">
      <c r="A1245" s="405" t="s">
        <v>440</v>
      </c>
      <c r="B1245" s="406">
        <v>25516.000999999997</v>
      </c>
      <c r="C1245" s="406">
        <v>22320.289999999997</v>
      </c>
      <c r="D1245" s="407">
        <v>87.475658901251805</v>
      </c>
      <c r="E1245" s="238"/>
    </row>
    <row r="1246" spans="1:5" s="410" customFormat="1" ht="47.25">
      <c r="A1246" s="25" t="s">
        <v>441</v>
      </c>
      <c r="B1246" s="263">
        <v>25355.400999999998</v>
      </c>
      <c r="C1246" s="263">
        <v>22159.69</v>
      </c>
      <c r="D1246" s="128">
        <v>87.39633027298602</v>
      </c>
      <c r="E1246" s="113" t="s">
        <v>442</v>
      </c>
    </row>
    <row r="1247" spans="1:5" s="410" customFormat="1" ht="15.75">
      <c r="A1247" s="54" t="s">
        <v>10</v>
      </c>
      <c r="B1247" s="263">
        <v>25355.400999999998</v>
      </c>
      <c r="C1247" s="263">
        <v>22159.69</v>
      </c>
      <c r="D1247" s="128">
        <v>87.39633027298602</v>
      </c>
      <c r="E1247" s="56"/>
    </row>
    <row r="1248" spans="1:5" s="410" customFormat="1" ht="15.75">
      <c r="A1248" s="47" t="s">
        <v>4</v>
      </c>
      <c r="B1248" s="263"/>
      <c r="C1248" s="231"/>
      <c r="D1248" s="128"/>
      <c r="E1248" s="56"/>
    </row>
    <row r="1249" spans="1:5" s="410" customFormat="1" ht="15.75">
      <c r="A1249" s="47" t="s">
        <v>5</v>
      </c>
      <c r="B1249" s="231">
        <v>25355.400999999998</v>
      </c>
      <c r="C1249" s="231">
        <v>22159.69</v>
      </c>
      <c r="D1249" s="128">
        <v>87.39633027298602</v>
      </c>
      <c r="E1249" s="56"/>
    </row>
    <row r="1250" spans="1:5" s="410" customFormat="1" ht="15.75">
      <c r="A1250" s="47" t="s">
        <v>9</v>
      </c>
      <c r="B1250" s="263"/>
      <c r="C1250" s="231"/>
      <c r="D1250" s="128"/>
      <c r="E1250" s="56"/>
    </row>
    <row r="1251" spans="1:5" s="410" customFormat="1" ht="15.75">
      <c r="A1251" s="47" t="s">
        <v>7</v>
      </c>
      <c r="B1251" s="263"/>
      <c r="C1251" s="231"/>
      <c r="D1251" s="128"/>
      <c r="E1251" s="56"/>
    </row>
    <row r="1252" spans="1:5" s="410" customFormat="1" ht="47.25">
      <c r="A1252" s="25" t="s">
        <v>443</v>
      </c>
      <c r="B1252" s="263">
        <v>160.6</v>
      </c>
      <c r="C1252" s="263">
        <v>160.6</v>
      </c>
      <c r="D1252" s="128">
        <v>100</v>
      </c>
      <c r="E1252" s="56" t="s">
        <v>444</v>
      </c>
    </row>
    <row r="1253" spans="1:5" s="410" customFormat="1" ht="15.75">
      <c r="A1253" s="54" t="s">
        <v>10</v>
      </c>
      <c r="B1253" s="263">
        <v>160.6</v>
      </c>
      <c r="C1253" s="263">
        <v>160.6</v>
      </c>
      <c r="D1253" s="128">
        <v>100</v>
      </c>
      <c r="E1253" s="56"/>
    </row>
    <row r="1254" spans="1:5" s="410" customFormat="1" ht="15.75">
      <c r="A1254" s="47" t="s">
        <v>4</v>
      </c>
      <c r="B1254" s="263"/>
      <c r="C1254" s="231"/>
      <c r="D1254" s="128"/>
      <c r="E1254" s="56"/>
    </row>
    <row r="1255" spans="1:5" s="410" customFormat="1" ht="15.75">
      <c r="A1255" s="56" t="s">
        <v>5</v>
      </c>
      <c r="B1255" s="263">
        <v>160.6</v>
      </c>
      <c r="C1255" s="231">
        <v>160.6</v>
      </c>
      <c r="D1255" s="128">
        <v>100</v>
      </c>
      <c r="E1255" s="552"/>
    </row>
    <row r="1256" spans="1:5" s="410" customFormat="1" ht="15.75">
      <c r="A1256" s="47" t="s">
        <v>9</v>
      </c>
      <c r="B1256" s="263"/>
      <c r="C1256" s="231"/>
      <c r="D1256" s="128"/>
      <c r="E1256" s="56"/>
    </row>
    <row r="1257" spans="1:5" s="410" customFormat="1" ht="15.75">
      <c r="A1257" s="47" t="s">
        <v>7</v>
      </c>
      <c r="B1257" s="263"/>
      <c r="C1257" s="231"/>
      <c r="D1257" s="128"/>
      <c r="E1257" s="56"/>
    </row>
    <row r="1258" spans="1:5" s="410" customFormat="1" ht="47.25">
      <c r="A1258" s="25" t="s">
        <v>445</v>
      </c>
      <c r="B1258" s="263">
        <v>0</v>
      </c>
      <c r="C1258" s="263">
        <v>0</v>
      </c>
      <c r="D1258" s="128">
        <v>0</v>
      </c>
      <c r="E1258" s="56" t="s">
        <v>446</v>
      </c>
    </row>
    <row r="1259" spans="1:5" s="410" customFormat="1" ht="15.75">
      <c r="A1259" s="54" t="s">
        <v>10</v>
      </c>
      <c r="B1259" s="263">
        <v>0</v>
      </c>
      <c r="C1259" s="263">
        <v>0</v>
      </c>
      <c r="D1259" s="128">
        <v>0</v>
      </c>
      <c r="E1259" s="553"/>
    </row>
    <row r="1260" spans="1:5" s="410" customFormat="1" ht="15.75">
      <c r="A1260" s="47" t="s">
        <v>4</v>
      </c>
      <c r="B1260" s="263"/>
      <c r="C1260" s="231"/>
      <c r="D1260" s="128"/>
      <c r="E1260" s="553"/>
    </row>
    <row r="1261" spans="1:5" s="410" customFormat="1" ht="15.75">
      <c r="A1261" s="56" t="s">
        <v>5</v>
      </c>
      <c r="B1261" s="263">
        <v>0</v>
      </c>
      <c r="C1261" s="231">
        <v>0</v>
      </c>
      <c r="D1261" s="128">
        <v>0</v>
      </c>
      <c r="E1261" s="553"/>
    </row>
    <row r="1262" spans="1:5" s="410" customFormat="1" ht="15.75">
      <c r="A1262" s="47" t="s">
        <v>9</v>
      </c>
      <c r="B1262" s="263"/>
      <c r="C1262" s="231"/>
      <c r="D1262" s="128"/>
      <c r="E1262" s="553"/>
    </row>
    <row r="1263" spans="1:5" s="410" customFormat="1" ht="15.75">
      <c r="A1263" s="47" t="s">
        <v>7</v>
      </c>
      <c r="B1263" s="263"/>
      <c r="C1263" s="231"/>
      <c r="D1263" s="128"/>
      <c r="E1263" s="553"/>
    </row>
    <row r="1264" spans="1:5" s="410" customFormat="1" ht="15.75">
      <c r="A1264" s="47" t="s">
        <v>9</v>
      </c>
      <c r="B1264" s="263"/>
      <c r="C1264" s="231"/>
      <c r="D1264" s="128"/>
      <c r="E1264" s="343"/>
    </row>
    <row r="1265" spans="1:5" s="410" customFormat="1" ht="15.75">
      <c r="A1265" s="47" t="s">
        <v>7</v>
      </c>
      <c r="B1265" s="263"/>
      <c r="C1265" s="231"/>
      <c r="D1265" s="128"/>
      <c r="E1265" s="344"/>
    </row>
    <row r="1266" spans="1:5" s="410" customFormat="1" ht="31.5">
      <c r="A1266" s="28" t="s">
        <v>447</v>
      </c>
      <c r="B1266" s="262">
        <v>15300.3</v>
      </c>
      <c r="C1266" s="262">
        <v>15158.100999999999</v>
      </c>
      <c r="D1266" s="200">
        <v>99.070612994516452</v>
      </c>
      <c r="E1266" s="31"/>
    </row>
    <row r="1267" spans="1:5" s="410" customFormat="1" ht="78.75">
      <c r="A1267" s="25" t="s">
        <v>448</v>
      </c>
      <c r="B1267" s="263">
        <v>300</v>
      </c>
      <c r="C1267" s="263">
        <v>157.80100000000002</v>
      </c>
      <c r="D1267" s="128">
        <v>52.600333333333339</v>
      </c>
      <c r="E1267" s="113" t="s">
        <v>449</v>
      </c>
    </row>
    <row r="1268" spans="1:5" s="410" customFormat="1" ht="15.75">
      <c r="A1268" s="54" t="s">
        <v>10</v>
      </c>
      <c r="B1268" s="263">
        <v>300</v>
      </c>
      <c r="C1268" s="263">
        <v>157.80100000000002</v>
      </c>
      <c r="D1268" s="128">
        <v>52.600333333333339</v>
      </c>
      <c r="E1268" s="56"/>
    </row>
    <row r="1269" spans="1:5" s="410" customFormat="1" ht="15.75">
      <c r="A1269" s="47" t="s">
        <v>4</v>
      </c>
      <c r="B1269" s="263"/>
      <c r="C1269" s="231"/>
      <c r="D1269" s="128"/>
      <c r="E1269" s="56"/>
    </row>
    <row r="1270" spans="1:5" s="410" customFormat="1" ht="15.75">
      <c r="A1270" s="47" t="s">
        <v>5</v>
      </c>
      <c r="B1270" s="263">
        <v>300</v>
      </c>
      <c r="C1270" s="231">
        <v>157.80100000000002</v>
      </c>
      <c r="D1270" s="128">
        <v>52.600333333333339</v>
      </c>
      <c r="E1270" s="56"/>
    </row>
    <row r="1271" spans="1:5" s="410" customFormat="1" ht="15.75">
      <c r="A1271" s="47" t="s">
        <v>9</v>
      </c>
      <c r="B1271" s="263"/>
      <c r="C1271" s="231"/>
      <c r="D1271" s="128"/>
      <c r="E1271" s="56"/>
    </row>
    <row r="1272" spans="1:5" s="410" customFormat="1" ht="15.75">
      <c r="A1272" s="47" t="s">
        <v>7</v>
      </c>
      <c r="B1272" s="263"/>
      <c r="C1272" s="231"/>
      <c r="D1272" s="128"/>
      <c r="E1272" s="56"/>
    </row>
    <row r="1273" spans="1:5" s="410" customFormat="1" ht="47.25">
      <c r="A1273" s="56" t="s">
        <v>450</v>
      </c>
      <c r="B1273" s="263">
        <v>0</v>
      </c>
      <c r="C1273" s="263">
        <v>0</v>
      </c>
      <c r="D1273" s="128">
        <v>0</v>
      </c>
      <c r="E1273" s="56" t="s">
        <v>446</v>
      </c>
    </row>
    <row r="1274" spans="1:5" s="410" customFormat="1" ht="15.75">
      <c r="A1274" s="54" t="s">
        <v>10</v>
      </c>
      <c r="B1274" s="263">
        <v>0</v>
      </c>
      <c r="C1274" s="263">
        <v>0</v>
      </c>
      <c r="D1274" s="128">
        <v>0</v>
      </c>
      <c r="E1274" s="56"/>
    </row>
    <row r="1275" spans="1:5" s="410" customFormat="1" ht="15.75">
      <c r="A1275" s="47" t="s">
        <v>4</v>
      </c>
      <c r="B1275" s="263"/>
      <c r="C1275" s="231"/>
      <c r="D1275" s="128"/>
      <c r="E1275" s="56"/>
    </row>
    <row r="1276" spans="1:5" s="410" customFormat="1" ht="15.75">
      <c r="A1276" s="47" t="s">
        <v>5</v>
      </c>
      <c r="B1276" s="263">
        <v>0</v>
      </c>
      <c r="C1276" s="231">
        <v>0</v>
      </c>
      <c r="D1276" s="128">
        <v>0</v>
      </c>
      <c r="E1276" s="56"/>
    </row>
    <row r="1277" spans="1:5" s="410" customFormat="1" ht="15.75">
      <c r="A1277" s="47" t="s">
        <v>9</v>
      </c>
      <c r="B1277" s="263"/>
      <c r="C1277" s="231"/>
      <c r="D1277" s="128"/>
      <c r="E1277" s="56"/>
    </row>
    <row r="1278" spans="1:5" s="410" customFormat="1" ht="15.75">
      <c r="A1278" s="47" t="s">
        <v>7</v>
      </c>
      <c r="B1278" s="263"/>
      <c r="C1278" s="231"/>
      <c r="D1278" s="128"/>
      <c r="E1278" s="56"/>
    </row>
    <row r="1279" spans="1:5" s="410" customFormat="1" ht="31.5">
      <c r="A1279" s="56" t="s">
        <v>451</v>
      </c>
      <c r="B1279" s="263">
        <v>15000.3</v>
      </c>
      <c r="C1279" s="263">
        <v>15000.3</v>
      </c>
      <c r="D1279" s="128">
        <v>100</v>
      </c>
      <c r="E1279" s="554"/>
    </row>
    <row r="1280" spans="1:5" s="410" customFormat="1" ht="15.75">
      <c r="A1280" s="54" t="s">
        <v>10</v>
      </c>
      <c r="B1280" s="263">
        <v>15000.3</v>
      </c>
      <c r="C1280" s="263">
        <v>15000.3</v>
      </c>
      <c r="D1280" s="128">
        <v>100</v>
      </c>
      <c r="E1280" s="56"/>
    </row>
    <row r="1281" spans="1:5" s="410" customFormat="1" ht="15.75">
      <c r="A1281" s="47" t="s">
        <v>4</v>
      </c>
      <c r="B1281" s="263"/>
      <c r="C1281" s="231"/>
      <c r="D1281" s="128"/>
      <c r="E1281" s="56"/>
    </row>
    <row r="1282" spans="1:5" s="410" customFormat="1" ht="15.75">
      <c r="A1282" s="47" t="s">
        <v>5</v>
      </c>
      <c r="B1282" s="263"/>
      <c r="C1282" s="231"/>
      <c r="D1282" s="128"/>
      <c r="E1282" s="56"/>
    </row>
    <row r="1283" spans="1:5" s="410" customFormat="1" ht="15.75">
      <c r="A1283" s="47" t="s">
        <v>9</v>
      </c>
      <c r="B1283" s="263"/>
      <c r="C1283" s="231"/>
      <c r="D1283" s="128"/>
      <c r="E1283" s="56"/>
    </row>
    <row r="1284" spans="1:5" s="410" customFormat="1" ht="15.75">
      <c r="A1284" s="47" t="s">
        <v>7</v>
      </c>
      <c r="B1284" s="263">
        <v>15000.3</v>
      </c>
      <c r="C1284" s="231">
        <v>15000.3</v>
      </c>
      <c r="D1284" s="128">
        <v>100</v>
      </c>
      <c r="E1284" s="56"/>
    </row>
    <row r="1285" spans="1:5" s="410" customFormat="1" ht="78.75">
      <c r="A1285" s="409" t="s">
        <v>452</v>
      </c>
      <c r="B1285" s="263">
        <v>15000.3</v>
      </c>
      <c r="C1285" s="231">
        <v>15000.3</v>
      </c>
      <c r="D1285" s="128">
        <v>100</v>
      </c>
      <c r="E1285" s="56" t="s">
        <v>453</v>
      </c>
    </row>
    <row r="1286" spans="1:5" s="410" customFormat="1" ht="15.75">
      <c r="A1286" s="99" t="s">
        <v>10</v>
      </c>
      <c r="B1286" s="263">
        <v>15000.3</v>
      </c>
      <c r="C1286" s="231">
        <v>15000.3</v>
      </c>
      <c r="D1286" s="128">
        <v>100</v>
      </c>
      <c r="E1286" s="552"/>
    </row>
    <row r="1287" spans="1:5" s="410" customFormat="1" ht="15.75">
      <c r="A1287" s="409" t="s">
        <v>4</v>
      </c>
      <c r="B1287" s="263"/>
      <c r="C1287" s="231"/>
      <c r="D1287" s="128"/>
      <c r="E1287" s="552"/>
    </row>
    <row r="1288" spans="1:5" s="410" customFormat="1" ht="15.75">
      <c r="A1288" s="409" t="s">
        <v>5</v>
      </c>
      <c r="B1288" s="263"/>
      <c r="C1288" s="231"/>
      <c r="D1288" s="128"/>
      <c r="E1288" s="552"/>
    </row>
    <row r="1289" spans="1:5" s="410" customFormat="1" ht="15.75">
      <c r="A1289" s="409" t="s">
        <v>9</v>
      </c>
      <c r="B1289" s="263"/>
      <c r="C1289" s="231"/>
      <c r="D1289" s="128"/>
      <c r="E1289" s="552"/>
    </row>
    <row r="1290" spans="1:5" s="410" customFormat="1" ht="15.75">
      <c r="A1290" s="409" t="s">
        <v>7</v>
      </c>
      <c r="B1290" s="263">
        <v>15000.3</v>
      </c>
      <c r="C1290" s="231">
        <v>15000.3</v>
      </c>
      <c r="D1290" s="128">
        <v>100</v>
      </c>
      <c r="E1290" s="552"/>
    </row>
    <row r="1291" spans="1:5" s="410" customFormat="1" ht="47.25">
      <c r="A1291" s="28" t="s">
        <v>454</v>
      </c>
      <c r="B1291" s="262">
        <v>6383.4999999999991</v>
      </c>
      <c r="C1291" s="67">
        <v>5802.893</v>
      </c>
      <c r="D1291" s="65">
        <v>90.904566460405746</v>
      </c>
      <c r="E1291" s="31"/>
    </row>
    <row r="1292" spans="1:5" s="410" customFormat="1" ht="31.5">
      <c r="A1292" s="25" t="s">
        <v>455</v>
      </c>
      <c r="B1292" s="263">
        <v>6383.4999999999991</v>
      </c>
      <c r="C1292" s="263">
        <v>5802.893</v>
      </c>
      <c r="D1292" s="128">
        <v>90.904566460405746</v>
      </c>
      <c r="E1292" s="113" t="s">
        <v>456</v>
      </c>
    </row>
    <row r="1293" spans="1:5" s="410" customFormat="1" ht="15.75">
      <c r="A1293" s="54" t="s">
        <v>10</v>
      </c>
      <c r="B1293" s="263">
        <v>6383.4999999999991</v>
      </c>
      <c r="C1293" s="263">
        <v>5802.893</v>
      </c>
      <c r="D1293" s="128">
        <v>90.904566460405746</v>
      </c>
      <c r="E1293" s="56"/>
    </row>
    <row r="1294" spans="1:5" s="410" customFormat="1" ht="15.75">
      <c r="A1294" s="47" t="s">
        <v>4</v>
      </c>
      <c r="B1294" s="263"/>
      <c r="C1294" s="231"/>
      <c r="D1294" s="128"/>
      <c r="E1294" s="56"/>
    </row>
    <row r="1295" spans="1:5" s="410" customFormat="1" ht="15.75">
      <c r="A1295" s="56" t="s">
        <v>5</v>
      </c>
      <c r="B1295" s="263">
        <v>6383.4999999999991</v>
      </c>
      <c r="C1295" s="231">
        <v>5802.893</v>
      </c>
      <c r="D1295" s="128">
        <v>90.904566460405746</v>
      </c>
      <c r="E1295" s="56"/>
    </row>
    <row r="1296" spans="1:5" s="410" customFormat="1" ht="15.75">
      <c r="A1296" s="47" t="s">
        <v>9</v>
      </c>
      <c r="B1296" s="263"/>
      <c r="C1296" s="231"/>
      <c r="D1296" s="128"/>
      <c r="E1296" s="56"/>
    </row>
    <row r="1297" spans="1:5" s="410" customFormat="1" ht="15.75">
      <c r="A1297" s="47" t="s">
        <v>7</v>
      </c>
      <c r="B1297" s="263"/>
      <c r="C1297" s="231"/>
      <c r="D1297" s="128"/>
      <c r="E1297" s="56"/>
    </row>
    <row r="1298" spans="1:5" ht="15.75">
      <c r="A1298" s="57" t="s">
        <v>28</v>
      </c>
      <c r="B1298" s="254">
        <f>B1299+B1300+B1301+B1302</f>
        <v>47199.800999999999</v>
      </c>
      <c r="C1298" s="254">
        <f>C1299+C1300+C1301+C1302</f>
        <v>43922.673999999999</v>
      </c>
      <c r="D1298" s="172">
        <v>93.056905049239504</v>
      </c>
      <c r="E1298" s="59"/>
    </row>
    <row r="1299" spans="1:5" ht="15.75">
      <c r="A1299" s="173" t="s">
        <v>4</v>
      </c>
      <c r="B1299" s="260">
        <v>0</v>
      </c>
      <c r="C1299" s="260">
        <v>0</v>
      </c>
      <c r="D1299" s="174">
        <v>0</v>
      </c>
      <c r="E1299" s="59"/>
    </row>
    <row r="1300" spans="1:5" ht="15.75">
      <c r="A1300" s="173" t="s">
        <v>5</v>
      </c>
      <c r="B1300" s="260">
        <v>32199.501</v>
      </c>
      <c r="C1300" s="260">
        <v>28922.374</v>
      </c>
      <c r="D1300" s="174">
        <v>89.822429235782252</v>
      </c>
      <c r="E1300" s="59"/>
    </row>
    <row r="1301" spans="1:5" ht="15.75">
      <c r="A1301" s="173" t="s">
        <v>9</v>
      </c>
      <c r="B1301" s="260">
        <v>0</v>
      </c>
      <c r="C1301" s="260">
        <v>0</v>
      </c>
      <c r="D1301" s="174">
        <v>0</v>
      </c>
      <c r="E1301" s="59"/>
    </row>
    <row r="1302" spans="1:5" ht="15.75">
      <c r="A1302" s="173" t="s">
        <v>7</v>
      </c>
      <c r="B1302" s="260">
        <v>15000.3</v>
      </c>
      <c r="C1302" s="260">
        <v>15000.3</v>
      </c>
      <c r="D1302" s="174">
        <v>100</v>
      </c>
      <c r="E1302" s="59"/>
    </row>
    <row r="1303" spans="1:5" ht="34.15" customHeight="1">
      <c r="A1303" s="390" t="s">
        <v>492</v>
      </c>
      <c r="B1303" s="391"/>
      <c r="C1303" s="391"/>
      <c r="D1303" s="391"/>
      <c r="E1303" s="392"/>
    </row>
    <row r="1304" spans="1:5" ht="31.5">
      <c r="A1304" s="34" t="s">
        <v>458</v>
      </c>
      <c r="B1304" s="270">
        <v>28910.096000000001</v>
      </c>
      <c r="C1304" s="175">
        <v>26476.784950000001</v>
      </c>
      <c r="D1304" s="175">
        <v>91.583178935137397</v>
      </c>
      <c r="E1304" s="555"/>
    </row>
    <row r="1305" spans="1:5" ht="15.75">
      <c r="A1305" s="42" t="s">
        <v>10</v>
      </c>
      <c r="B1305" s="271">
        <v>28910.096000000001</v>
      </c>
      <c r="C1305" s="179">
        <v>26476.784950000001</v>
      </c>
      <c r="D1305" s="175">
        <v>91.583178935137397</v>
      </c>
      <c r="E1305" s="556"/>
    </row>
    <row r="1306" spans="1:5" ht="15.75">
      <c r="A1306" s="39" t="s">
        <v>4</v>
      </c>
      <c r="B1306" s="272">
        <v>0</v>
      </c>
      <c r="C1306" s="180">
        <v>0</v>
      </c>
      <c r="D1306" s="176">
        <v>0</v>
      </c>
      <c r="E1306" s="556"/>
    </row>
    <row r="1307" spans="1:5" ht="15.75">
      <c r="A1307" s="39" t="s">
        <v>5</v>
      </c>
      <c r="B1307" s="272">
        <v>28910.096000000001</v>
      </c>
      <c r="C1307" s="272">
        <v>26476.784950000001</v>
      </c>
      <c r="D1307" s="176">
        <v>91.583178935137397</v>
      </c>
      <c r="E1307" s="556"/>
    </row>
    <row r="1308" spans="1:5" ht="15.75">
      <c r="A1308" s="39" t="s">
        <v>9</v>
      </c>
      <c r="B1308" s="272">
        <v>0</v>
      </c>
      <c r="C1308" s="180">
        <v>0</v>
      </c>
      <c r="D1308" s="176">
        <v>0</v>
      </c>
      <c r="E1308" s="556"/>
    </row>
    <row r="1309" spans="1:5" ht="15.75">
      <c r="A1309" s="39" t="s">
        <v>7</v>
      </c>
      <c r="B1309" s="272">
        <v>0</v>
      </c>
      <c r="C1309" s="180">
        <v>0</v>
      </c>
      <c r="D1309" s="176">
        <v>0</v>
      </c>
      <c r="E1309" s="556"/>
    </row>
    <row r="1310" spans="1:5" ht="31.5">
      <c r="A1310" s="34" t="s">
        <v>459</v>
      </c>
      <c r="B1310" s="271"/>
      <c r="C1310" s="179"/>
      <c r="D1310" s="175"/>
      <c r="E1310" s="557"/>
    </row>
    <row r="1311" spans="1:5" ht="15.75">
      <c r="A1311" s="177" t="s">
        <v>10</v>
      </c>
      <c r="B1311" s="179">
        <v>28910.096000000001</v>
      </c>
      <c r="C1311" s="179">
        <v>26476.784950000001</v>
      </c>
      <c r="D1311" s="175">
        <v>91.583178935137397</v>
      </c>
      <c r="E1311" s="558"/>
    </row>
    <row r="1312" spans="1:5" ht="15.75">
      <c r="A1312" s="39" t="s">
        <v>4</v>
      </c>
      <c r="B1312" s="272"/>
      <c r="C1312" s="175"/>
      <c r="D1312" s="175">
        <v>0</v>
      </c>
      <c r="E1312" s="556"/>
    </row>
    <row r="1313" spans="1:5" ht="15.75">
      <c r="A1313" s="178" t="s">
        <v>5</v>
      </c>
      <c r="B1313" s="180">
        <v>28910.096000000001</v>
      </c>
      <c r="C1313" s="180">
        <v>26476.784950000001</v>
      </c>
      <c r="D1313" s="176">
        <v>91.583178935137397</v>
      </c>
      <c r="E1313" s="559"/>
    </row>
    <row r="1314" spans="1:5" s="8" customFormat="1" ht="15.75">
      <c r="A1314" s="39" t="s">
        <v>9</v>
      </c>
      <c r="B1314" s="272"/>
      <c r="C1314" s="175"/>
      <c r="D1314" s="175"/>
      <c r="E1314" s="556"/>
    </row>
    <row r="1315" spans="1:5" s="8" customFormat="1" ht="15.75">
      <c r="A1315" s="39" t="s">
        <v>7</v>
      </c>
      <c r="B1315" s="272"/>
      <c r="C1315" s="175"/>
      <c r="D1315" s="175"/>
      <c r="E1315" s="556"/>
    </row>
    <row r="1316" spans="1:5" s="8" customFormat="1" ht="16.899999999999999" customHeight="1">
      <c r="A1316" s="40" t="s">
        <v>460</v>
      </c>
      <c r="B1316" s="272"/>
      <c r="C1316" s="175"/>
      <c r="D1316" s="175"/>
      <c r="E1316" s="557" t="s">
        <v>461</v>
      </c>
    </row>
    <row r="1317" spans="1:5" s="8" customFormat="1" ht="15.75">
      <c r="A1317" s="42" t="s">
        <v>10</v>
      </c>
      <c r="B1317" s="271">
        <v>22</v>
      </c>
      <c r="C1317" s="179">
        <v>21.91</v>
      </c>
      <c r="D1317" s="175">
        <v>99.590909090909093</v>
      </c>
      <c r="E1317" s="556"/>
    </row>
    <row r="1318" spans="1:5" s="8" customFormat="1" ht="15.75">
      <c r="A1318" s="39" t="s">
        <v>4</v>
      </c>
      <c r="B1318" s="272"/>
      <c r="C1318" s="175"/>
      <c r="D1318" s="175">
        <v>0</v>
      </c>
      <c r="E1318" s="556"/>
    </row>
    <row r="1319" spans="1:5" s="8" customFormat="1" ht="15.75">
      <c r="A1319" s="39" t="s">
        <v>5</v>
      </c>
      <c r="B1319" s="272">
        <v>22</v>
      </c>
      <c r="C1319" s="176">
        <v>21.91</v>
      </c>
      <c r="D1319" s="176">
        <v>99.590909090909093</v>
      </c>
      <c r="E1319" s="556"/>
    </row>
    <row r="1320" spans="1:5" s="8" customFormat="1" ht="15.75">
      <c r="A1320" s="39" t="s">
        <v>9</v>
      </c>
      <c r="B1320" s="272"/>
      <c r="C1320" s="175"/>
      <c r="D1320" s="175">
        <v>0</v>
      </c>
      <c r="E1320" s="556"/>
    </row>
    <row r="1321" spans="1:5" s="8" customFormat="1" ht="15.75">
      <c r="A1321" s="39" t="s">
        <v>7</v>
      </c>
      <c r="B1321" s="272"/>
      <c r="C1321" s="175"/>
      <c r="D1321" s="175">
        <v>0</v>
      </c>
      <c r="E1321" s="556"/>
    </row>
    <row r="1322" spans="1:5" s="8" customFormat="1" ht="31.5">
      <c r="A1322" s="40" t="s">
        <v>462</v>
      </c>
      <c r="B1322" s="271"/>
      <c r="C1322" s="175"/>
      <c r="D1322" s="175"/>
      <c r="E1322" s="557" t="s">
        <v>463</v>
      </c>
    </row>
    <row r="1323" spans="1:5" s="8" customFormat="1" ht="15.75">
      <c r="A1323" s="42" t="s">
        <v>10</v>
      </c>
      <c r="B1323" s="271">
        <v>28888.096000000001</v>
      </c>
      <c r="C1323" s="179">
        <v>26454.874950000001</v>
      </c>
      <c r="D1323" s="175">
        <v>91.577080573257589</v>
      </c>
      <c r="E1323" s="556"/>
    </row>
    <row r="1324" spans="1:5" s="8" customFormat="1" ht="15.75">
      <c r="A1324" s="39" t="s">
        <v>5</v>
      </c>
      <c r="B1324" s="272">
        <v>28888.096000000001</v>
      </c>
      <c r="C1324" s="176">
        <v>26454.874950000001</v>
      </c>
      <c r="D1324" s="176">
        <v>91.577080573257589</v>
      </c>
      <c r="E1324" s="556"/>
    </row>
    <row r="1325" spans="1:5" s="8" customFormat="1" ht="31.5">
      <c r="A1325" s="37" t="s">
        <v>464</v>
      </c>
      <c r="B1325" s="179">
        <v>40467.326999999997</v>
      </c>
      <c r="C1325" s="179">
        <v>40301.521000000001</v>
      </c>
      <c r="D1325" s="179">
        <v>99.590271924804924</v>
      </c>
      <c r="E1325" s="558"/>
    </row>
    <row r="1326" spans="1:5" s="8" customFormat="1" ht="15.75">
      <c r="A1326" s="177" t="s">
        <v>10</v>
      </c>
      <c r="B1326" s="179">
        <v>40467.326999999997</v>
      </c>
      <c r="C1326" s="179">
        <v>40301.521000000001</v>
      </c>
      <c r="D1326" s="179">
        <v>99.590271924804924</v>
      </c>
      <c r="E1326" s="558"/>
    </row>
    <row r="1327" spans="1:5" s="8" customFormat="1" ht="15.75">
      <c r="A1327" s="178" t="s">
        <v>4</v>
      </c>
      <c r="B1327" s="180">
        <v>25643.519999999997</v>
      </c>
      <c r="C1327" s="180">
        <v>25571.170000000002</v>
      </c>
      <c r="D1327" s="180">
        <v>99.717862446341243</v>
      </c>
      <c r="E1327" s="558"/>
    </row>
    <row r="1328" spans="1:5" s="8" customFormat="1" ht="15.75">
      <c r="A1328" s="178" t="s">
        <v>5</v>
      </c>
      <c r="B1328" s="180">
        <v>14823.807000000001</v>
      </c>
      <c r="C1328" s="180">
        <v>14730.351000000001</v>
      </c>
      <c r="D1328" s="180">
        <v>99.369554662982324</v>
      </c>
      <c r="E1328" s="558"/>
    </row>
    <row r="1329" spans="1:5" s="8" customFormat="1" ht="15.75">
      <c r="A1329" s="39" t="s">
        <v>9</v>
      </c>
      <c r="B1329" s="272"/>
      <c r="C1329" s="175"/>
      <c r="D1329" s="175"/>
      <c r="E1329" s="556"/>
    </row>
    <row r="1330" spans="1:5" s="8" customFormat="1" ht="15.75">
      <c r="A1330" s="39" t="s">
        <v>7</v>
      </c>
      <c r="B1330" s="272"/>
      <c r="C1330" s="175"/>
      <c r="D1330" s="175"/>
      <c r="E1330" s="556"/>
    </row>
    <row r="1331" spans="1:5" s="8" customFormat="1" ht="31.5">
      <c r="A1331" s="37" t="s">
        <v>465</v>
      </c>
      <c r="B1331" s="272"/>
      <c r="C1331" s="175"/>
      <c r="D1331" s="175"/>
      <c r="E1331" s="557"/>
    </row>
    <row r="1332" spans="1:5" s="8" customFormat="1" ht="15.75">
      <c r="A1332" s="42" t="s">
        <v>10</v>
      </c>
      <c r="B1332" s="271">
        <v>34816.626999999993</v>
      </c>
      <c r="C1332" s="179">
        <v>34816.601999999999</v>
      </c>
      <c r="D1332" s="175">
        <v>99.999928195226971</v>
      </c>
      <c r="E1332" s="556"/>
    </row>
    <row r="1333" spans="1:5" s="8" customFormat="1" ht="15.75">
      <c r="A1333" s="39" t="s">
        <v>4</v>
      </c>
      <c r="B1333" s="272">
        <v>25643.519999999997</v>
      </c>
      <c r="C1333" s="180">
        <v>25571.170000000002</v>
      </c>
      <c r="D1333" s="180">
        <v>99.717862446341243</v>
      </c>
      <c r="E1333" s="556"/>
    </row>
    <row r="1334" spans="1:5" s="8" customFormat="1" ht="15.75">
      <c r="A1334" s="39" t="s">
        <v>5</v>
      </c>
      <c r="B1334" s="272">
        <v>9173.107</v>
      </c>
      <c r="C1334" s="180">
        <v>9245.4320000000007</v>
      </c>
      <c r="D1334" s="180">
        <v>100.78844605213915</v>
      </c>
      <c r="E1334" s="557"/>
    </row>
    <row r="1335" spans="1:5" s="8" customFormat="1" ht="15.75">
      <c r="A1335" s="39" t="s">
        <v>9</v>
      </c>
      <c r="B1335" s="272"/>
      <c r="C1335" s="175"/>
      <c r="D1335" s="175"/>
      <c r="E1335" s="556"/>
    </row>
    <row r="1336" spans="1:5" s="8" customFormat="1" ht="15.75">
      <c r="A1336" s="39" t="s">
        <v>7</v>
      </c>
      <c r="B1336" s="272"/>
      <c r="C1336" s="175"/>
      <c r="D1336" s="175"/>
      <c r="E1336" s="556"/>
    </row>
    <row r="1337" spans="1:5" s="8" customFormat="1" ht="47.25">
      <c r="A1337" s="40" t="s">
        <v>466</v>
      </c>
      <c r="B1337" s="273"/>
      <c r="C1337" s="175"/>
      <c r="D1337" s="175"/>
      <c r="E1337" s="557" t="s">
        <v>490</v>
      </c>
    </row>
    <row r="1338" spans="1:5" s="8" customFormat="1" ht="15.75">
      <c r="A1338" s="42" t="s">
        <v>10</v>
      </c>
      <c r="B1338" s="271">
        <v>34816.626999999993</v>
      </c>
      <c r="C1338" s="179">
        <v>34816.601999999999</v>
      </c>
      <c r="D1338" s="175">
        <v>99.999928195226971</v>
      </c>
      <c r="E1338" s="556"/>
    </row>
    <row r="1339" spans="1:5" s="8" customFormat="1" ht="15.75">
      <c r="A1339" s="39" t="s">
        <v>4</v>
      </c>
      <c r="B1339" s="272">
        <v>25643.519999999997</v>
      </c>
      <c r="C1339" s="176">
        <v>25571.170000000002</v>
      </c>
      <c r="D1339" s="176">
        <v>99.717862446341243</v>
      </c>
      <c r="E1339" s="556"/>
    </row>
    <row r="1340" spans="1:5" s="8" customFormat="1" ht="15.75">
      <c r="A1340" s="39" t="s">
        <v>5</v>
      </c>
      <c r="B1340" s="272">
        <v>9173.107</v>
      </c>
      <c r="C1340" s="176">
        <v>9245.4320000000007</v>
      </c>
      <c r="D1340" s="176">
        <v>100.78844605213915</v>
      </c>
      <c r="E1340" s="557"/>
    </row>
    <row r="1341" spans="1:5" s="8" customFormat="1" ht="15.75">
      <c r="A1341" s="39" t="s">
        <v>9</v>
      </c>
      <c r="B1341" s="272"/>
      <c r="C1341" s="175"/>
      <c r="D1341" s="175"/>
      <c r="E1341" s="556"/>
    </row>
    <row r="1342" spans="1:5" s="8" customFormat="1" ht="15.75">
      <c r="A1342" s="39" t="s">
        <v>7</v>
      </c>
      <c r="B1342" s="272"/>
      <c r="C1342" s="175"/>
      <c r="D1342" s="175"/>
      <c r="E1342" s="556"/>
    </row>
    <row r="1343" spans="1:5" s="8" customFormat="1" ht="33" customHeight="1">
      <c r="A1343" s="37" t="s">
        <v>467</v>
      </c>
      <c r="B1343" s="271"/>
      <c r="C1343" s="175"/>
      <c r="D1343" s="175"/>
      <c r="E1343" s="557" t="s">
        <v>468</v>
      </c>
    </row>
    <row r="1344" spans="1:5" s="8" customFormat="1" ht="15.75">
      <c r="A1344" s="42" t="s">
        <v>10</v>
      </c>
      <c r="B1344" s="179">
        <v>5650.7</v>
      </c>
      <c r="C1344" s="179">
        <v>5484.9189999999999</v>
      </c>
      <c r="D1344" s="179">
        <v>97.066186490169358</v>
      </c>
      <c r="E1344" s="556"/>
    </row>
    <row r="1345" spans="1:5" s="8" customFormat="1" ht="15.75">
      <c r="A1345" s="39" t="s">
        <v>4</v>
      </c>
      <c r="B1345" s="180">
        <v>0</v>
      </c>
      <c r="C1345" s="176">
        <v>0</v>
      </c>
      <c r="D1345" s="180">
        <v>0</v>
      </c>
      <c r="E1345" s="556"/>
    </row>
    <row r="1346" spans="1:5" s="8" customFormat="1" ht="15.75">
      <c r="A1346" s="39" t="s">
        <v>5</v>
      </c>
      <c r="B1346" s="274">
        <v>5650.7</v>
      </c>
      <c r="C1346" s="176">
        <v>5484.9189999999999</v>
      </c>
      <c r="D1346" s="180">
        <v>97.066186490169358</v>
      </c>
      <c r="E1346" s="556"/>
    </row>
    <row r="1347" spans="1:5" s="8" customFormat="1" ht="31.5">
      <c r="A1347" s="37" t="s">
        <v>469</v>
      </c>
      <c r="B1347" s="271">
        <v>7753.1999999999989</v>
      </c>
      <c r="C1347" s="179">
        <v>7390.576</v>
      </c>
      <c r="D1347" s="179">
        <v>95.322911829954094</v>
      </c>
      <c r="E1347" s="556"/>
    </row>
    <row r="1348" spans="1:5" s="8" customFormat="1" ht="15.75">
      <c r="A1348" s="42" t="s">
        <v>10</v>
      </c>
      <c r="B1348" s="271">
        <v>7753.1999999999989</v>
      </c>
      <c r="C1348" s="179">
        <v>7390.576</v>
      </c>
      <c r="D1348" s="175">
        <v>95.322911829954094</v>
      </c>
      <c r="E1348" s="556"/>
    </row>
    <row r="1349" spans="1:5" s="8" customFormat="1" ht="15.75">
      <c r="A1349" s="39" t="s">
        <v>4</v>
      </c>
      <c r="B1349" s="272">
        <v>3573.2999999999997</v>
      </c>
      <c r="C1349" s="180">
        <v>3573.2</v>
      </c>
      <c r="D1349" s="176">
        <v>99.997201466431591</v>
      </c>
      <c r="E1349" s="556"/>
    </row>
    <row r="1350" spans="1:5" s="8" customFormat="1" ht="15.75">
      <c r="A1350" s="39" t="s">
        <v>5</v>
      </c>
      <c r="B1350" s="272">
        <v>4179.8999999999996</v>
      </c>
      <c r="C1350" s="180">
        <v>3817.3760000000002</v>
      </c>
      <c r="D1350" s="176">
        <v>91.326969544725969</v>
      </c>
      <c r="E1350" s="556"/>
    </row>
    <row r="1351" spans="1:5" s="8" customFormat="1" ht="15.75">
      <c r="A1351" s="39" t="s">
        <v>9</v>
      </c>
      <c r="B1351" s="272"/>
      <c r="C1351" s="175"/>
      <c r="D1351" s="175">
        <v>0</v>
      </c>
      <c r="E1351" s="556"/>
    </row>
    <row r="1352" spans="1:5" s="8" customFormat="1" ht="15.75">
      <c r="A1352" s="39" t="s">
        <v>7</v>
      </c>
      <c r="B1352" s="272"/>
      <c r="C1352" s="175"/>
      <c r="D1352" s="175">
        <v>0</v>
      </c>
      <c r="E1352" s="556"/>
    </row>
    <row r="1353" spans="1:5" s="8" customFormat="1" ht="47.25">
      <c r="A1353" s="37" t="s">
        <v>470</v>
      </c>
      <c r="B1353" s="179"/>
      <c r="C1353" s="179"/>
      <c r="D1353" s="179"/>
      <c r="E1353" s="556"/>
    </row>
    <row r="1354" spans="1:5" s="8" customFormat="1" ht="15.75">
      <c r="A1354" s="42" t="s">
        <v>10</v>
      </c>
      <c r="B1354" s="179">
        <v>248.5</v>
      </c>
      <c r="C1354" s="179">
        <v>158.202</v>
      </c>
      <c r="D1354" s="179">
        <v>63.662776659959761</v>
      </c>
      <c r="E1354" s="556"/>
    </row>
    <row r="1355" spans="1:5" s="8" customFormat="1" ht="15.75">
      <c r="A1355" s="42" t="s">
        <v>4</v>
      </c>
      <c r="B1355" s="179"/>
      <c r="C1355" s="179">
        <v>0</v>
      </c>
      <c r="D1355" s="179">
        <v>0</v>
      </c>
      <c r="E1355" s="556"/>
    </row>
    <row r="1356" spans="1:5" s="8" customFormat="1" ht="15.75">
      <c r="A1356" s="39" t="s">
        <v>4</v>
      </c>
      <c r="B1356" s="274">
        <v>88.6</v>
      </c>
      <c r="C1356" s="274">
        <v>88.5</v>
      </c>
      <c r="D1356" s="180">
        <v>99.887133182844252</v>
      </c>
      <c r="E1356" s="557"/>
    </row>
    <row r="1357" spans="1:5" s="8" customFormat="1" ht="15.75">
      <c r="A1357" s="39" t="s">
        <v>5</v>
      </c>
      <c r="B1357" s="274">
        <v>159.9</v>
      </c>
      <c r="C1357" s="180">
        <v>69.701999999999998</v>
      </c>
      <c r="D1357" s="180">
        <v>43.590994371482175</v>
      </c>
      <c r="E1357" s="557"/>
    </row>
    <row r="1358" spans="1:5" s="8" customFormat="1" ht="94.5">
      <c r="A1358" s="40" t="s">
        <v>471</v>
      </c>
      <c r="B1358" s="179"/>
      <c r="C1358" s="175"/>
      <c r="D1358" s="175"/>
      <c r="E1358" s="556"/>
    </row>
    <row r="1359" spans="1:5" s="8" customFormat="1" ht="15.75">
      <c r="A1359" s="42" t="s">
        <v>10</v>
      </c>
      <c r="B1359" s="179">
        <v>59.9</v>
      </c>
      <c r="C1359" s="175">
        <v>59.872</v>
      </c>
      <c r="D1359" s="179">
        <v>99.953255425709514</v>
      </c>
      <c r="E1359" s="557"/>
    </row>
    <row r="1360" spans="1:5" s="8" customFormat="1" ht="15.75">
      <c r="A1360" s="39" t="s">
        <v>4</v>
      </c>
      <c r="B1360" s="180"/>
      <c r="C1360" s="176">
        <v>0</v>
      </c>
      <c r="D1360" s="179">
        <v>0</v>
      </c>
      <c r="E1360" s="556"/>
    </row>
    <row r="1361" spans="1:5" s="8" customFormat="1" ht="15.75">
      <c r="A1361" s="39" t="s">
        <v>5</v>
      </c>
      <c r="B1361" s="274">
        <v>59.9</v>
      </c>
      <c r="C1361" s="176">
        <v>59.872</v>
      </c>
      <c r="D1361" s="180">
        <v>99.953255425709514</v>
      </c>
      <c r="E1361" s="557"/>
    </row>
    <row r="1362" spans="1:5" s="8" customFormat="1" ht="15.75">
      <c r="A1362" s="39" t="s">
        <v>9</v>
      </c>
      <c r="B1362" s="180"/>
      <c r="C1362" s="175"/>
      <c r="D1362" s="175"/>
      <c r="E1362" s="556"/>
    </row>
    <row r="1363" spans="1:5" s="8" customFormat="1" ht="15.75">
      <c r="A1363" s="39" t="s">
        <v>7</v>
      </c>
      <c r="B1363" s="180"/>
      <c r="C1363" s="175"/>
      <c r="D1363" s="175"/>
      <c r="E1363" s="556"/>
    </row>
    <row r="1364" spans="1:5" s="8" customFormat="1" ht="78.75">
      <c r="A1364" s="40" t="s">
        <v>472</v>
      </c>
      <c r="B1364" s="180"/>
      <c r="C1364" s="175"/>
      <c r="D1364" s="175"/>
      <c r="E1364" s="560" t="s">
        <v>473</v>
      </c>
    </row>
    <row r="1365" spans="1:5" s="8" customFormat="1" ht="15.75">
      <c r="A1365" s="42" t="s">
        <v>10</v>
      </c>
      <c r="B1365" s="179">
        <v>188.6</v>
      </c>
      <c r="C1365" s="179">
        <v>98.33</v>
      </c>
      <c r="D1365" s="179">
        <v>52.13679745493107</v>
      </c>
      <c r="E1365" s="557"/>
    </row>
    <row r="1366" spans="1:5" s="8" customFormat="1" ht="15.75">
      <c r="A1366" s="39" t="s">
        <v>4</v>
      </c>
      <c r="B1366" s="180"/>
      <c r="C1366" s="175"/>
      <c r="D1366" s="179">
        <v>0</v>
      </c>
      <c r="E1366" s="556"/>
    </row>
    <row r="1367" spans="1:5" s="8" customFormat="1" ht="15.75">
      <c r="A1367" s="39" t="s">
        <v>4</v>
      </c>
      <c r="B1367" s="274">
        <v>88.6</v>
      </c>
      <c r="C1367" s="176">
        <v>88.5</v>
      </c>
      <c r="D1367" s="180">
        <v>99.887133182844252</v>
      </c>
      <c r="E1367" s="557"/>
    </row>
    <row r="1368" spans="1:5" s="8" customFormat="1" ht="15.75">
      <c r="A1368" s="39" t="s">
        <v>5</v>
      </c>
      <c r="B1368" s="274">
        <v>100</v>
      </c>
      <c r="C1368" s="176">
        <v>9.83</v>
      </c>
      <c r="D1368" s="180">
        <v>9.83</v>
      </c>
      <c r="E1368" s="557"/>
    </row>
    <row r="1369" spans="1:5" s="8" customFormat="1" ht="15.75">
      <c r="A1369" s="39" t="s">
        <v>9</v>
      </c>
      <c r="B1369" s="180"/>
      <c r="C1369" s="175"/>
      <c r="D1369" s="179">
        <v>0</v>
      </c>
      <c r="E1369" s="556"/>
    </row>
    <row r="1370" spans="1:5" s="8" customFormat="1" ht="15.75">
      <c r="A1370" s="39" t="s">
        <v>7</v>
      </c>
      <c r="B1370" s="180"/>
      <c r="C1370" s="175"/>
      <c r="D1370" s="179">
        <v>0</v>
      </c>
      <c r="E1370" s="556"/>
    </row>
    <row r="1371" spans="1:5" s="8" customFormat="1" ht="78.75">
      <c r="A1371" s="40" t="s">
        <v>474</v>
      </c>
      <c r="B1371" s="180"/>
      <c r="C1371" s="175"/>
      <c r="D1371" s="175"/>
      <c r="E1371" s="556"/>
    </row>
    <row r="1372" spans="1:5" s="8" customFormat="1" ht="15.75">
      <c r="A1372" s="42" t="s">
        <v>10</v>
      </c>
      <c r="B1372" s="179">
        <v>0</v>
      </c>
      <c r="C1372" s="179">
        <v>0</v>
      </c>
      <c r="D1372" s="179">
        <v>0</v>
      </c>
      <c r="E1372" s="557"/>
    </row>
    <row r="1373" spans="1:5" s="8" customFormat="1" ht="15.75">
      <c r="A1373" s="39" t="s">
        <v>4</v>
      </c>
      <c r="B1373" s="180"/>
      <c r="C1373" s="175"/>
      <c r="D1373" s="179">
        <v>0</v>
      </c>
      <c r="E1373" s="556"/>
    </row>
    <row r="1374" spans="1:5" s="8" customFormat="1" ht="15.75">
      <c r="A1374" s="39" t="s">
        <v>5</v>
      </c>
      <c r="B1374" s="274">
        <v>0</v>
      </c>
      <c r="C1374" s="176">
        <v>0</v>
      </c>
      <c r="D1374" s="180">
        <v>0</v>
      </c>
      <c r="E1374" s="557"/>
    </row>
    <row r="1375" spans="1:5" s="8" customFormat="1" ht="15.75">
      <c r="A1375" s="39" t="s">
        <v>9</v>
      </c>
      <c r="B1375" s="180"/>
      <c r="C1375" s="175"/>
      <c r="D1375" s="179">
        <v>0</v>
      </c>
      <c r="E1375" s="556"/>
    </row>
    <row r="1376" spans="1:5" s="8" customFormat="1" ht="15.75">
      <c r="A1376" s="39" t="s">
        <v>7</v>
      </c>
      <c r="B1376" s="180"/>
      <c r="C1376" s="175"/>
      <c r="D1376" s="179">
        <v>0</v>
      </c>
      <c r="E1376" s="556"/>
    </row>
    <row r="1377" spans="1:5" s="8" customFormat="1" ht="33" customHeight="1">
      <c r="A1377" s="45" t="s">
        <v>475</v>
      </c>
      <c r="B1377" s="180"/>
      <c r="C1377" s="175"/>
      <c r="D1377" s="175"/>
      <c r="E1377" s="556"/>
    </row>
    <row r="1378" spans="1:5" s="8" customFormat="1" ht="15.75">
      <c r="A1378" s="42" t="s">
        <v>10</v>
      </c>
      <c r="B1378" s="179">
        <v>7204.7</v>
      </c>
      <c r="C1378" s="179">
        <v>6935.3739999999998</v>
      </c>
      <c r="D1378" s="179">
        <v>96.261801324135632</v>
      </c>
      <c r="E1378" s="557"/>
    </row>
    <row r="1379" spans="1:5" s="8" customFormat="1" ht="15.75">
      <c r="A1379" s="39" t="s">
        <v>4</v>
      </c>
      <c r="B1379" s="180"/>
      <c r="C1379" s="175"/>
      <c r="D1379" s="179">
        <v>0</v>
      </c>
      <c r="E1379" s="556"/>
    </row>
    <row r="1380" spans="1:5" s="8" customFormat="1" ht="15.75">
      <c r="A1380" s="39" t="s">
        <v>4</v>
      </c>
      <c r="B1380" s="274">
        <v>3284.7</v>
      </c>
      <c r="C1380" s="274">
        <v>3284.7</v>
      </c>
      <c r="D1380" s="180">
        <v>100</v>
      </c>
      <c r="E1380" s="557"/>
    </row>
    <row r="1381" spans="1:5" s="8" customFormat="1" ht="15.75">
      <c r="A1381" s="39" t="s">
        <v>5</v>
      </c>
      <c r="B1381" s="274">
        <v>3920</v>
      </c>
      <c r="C1381" s="274">
        <v>3650.674</v>
      </c>
      <c r="D1381" s="180">
        <v>93.129438775510195</v>
      </c>
      <c r="E1381" s="556"/>
    </row>
    <row r="1382" spans="1:5" s="8" customFormat="1" ht="75.599999999999994" customHeight="1">
      <c r="A1382" s="40" t="s">
        <v>476</v>
      </c>
      <c r="B1382" s="180"/>
      <c r="C1382" s="175"/>
      <c r="D1382" s="175"/>
      <c r="E1382" s="556"/>
    </row>
    <row r="1383" spans="1:5" s="8" customFormat="1" ht="15.75">
      <c r="A1383" s="42" t="s">
        <v>10</v>
      </c>
      <c r="B1383" s="179">
        <v>1100</v>
      </c>
      <c r="C1383" s="179">
        <v>1100</v>
      </c>
      <c r="D1383" s="179">
        <v>100</v>
      </c>
      <c r="E1383" s="557"/>
    </row>
    <row r="1384" spans="1:5" s="8" customFormat="1" ht="15.75">
      <c r="A1384" s="39" t="s">
        <v>4</v>
      </c>
      <c r="B1384" s="180"/>
      <c r="C1384" s="175"/>
      <c r="D1384" s="179">
        <v>0</v>
      </c>
      <c r="E1384" s="556"/>
    </row>
    <row r="1385" spans="1:5" s="8" customFormat="1" ht="15.75">
      <c r="A1385" s="39" t="s">
        <v>4</v>
      </c>
      <c r="B1385" s="274">
        <v>1000</v>
      </c>
      <c r="C1385" s="176">
        <v>1000</v>
      </c>
      <c r="D1385" s="180">
        <v>100</v>
      </c>
      <c r="E1385" s="557"/>
    </row>
    <row r="1386" spans="1:5" s="8" customFormat="1" ht="15.75">
      <c r="A1386" s="39" t="s">
        <v>5</v>
      </c>
      <c r="B1386" s="274">
        <v>100</v>
      </c>
      <c r="C1386" s="176">
        <v>100</v>
      </c>
      <c r="D1386" s="180">
        <v>100</v>
      </c>
      <c r="E1386" s="557"/>
    </row>
    <row r="1387" spans="1:5" s="8" customFormat="1" ht="15.75">
      <c r="A1387" s="39" t="s">
        <v>9</v>
      </c>
      <c r="B1387" s="180"/>
      <c r="C1387" s="175"/>
      <c r="D1387" s="175"/>
      <c r="E1387" s="556"/>
    </row>
    <row r="1388" spans="1:5" s="8" customFormat="1" ht="15.75">
      <c r="A1388" s="39" t="s">
        <v>7</v>
      </c>
      <c r="B1388" s="180"/>
      <c r="C1388" s="175"/>
      <c r="D1388" s="175"/>
      <c r="E1388" s="556"/>
    </row>
    <row r="1389" spans="1:5" s="8" customFormat="1" ht="78.75">
      <c r="A1389" s="40" t="s">
        <v>477</v>
      </c>
      <c r="B1389" s="180"/>
      <c r="C1389" s="175"/>
      <c r="D1389" s="175"/>
      <c r="E1389" s="556"/>
    </row>
    <row r="1390" spans="1:5" s="8" customFormat="1" ht="15.75">
      <c r="A1390" s="42" t="s">
        <v>10</v>
      </c>
      <c r="B1390" s="179">
        <v>2004.7</v>
      </c>
      <c r="C1390" s="179">
        <v>1776.11</v>
      </c>
      <c r="D1390" s="179">
        <v>88.597296353569106</v>
      </c>
      <c r="E1390" s="557"/>
    </row>
    <row r="1391" spans="1:5" s="8" customFormat="1" ht="15.75">
      <c r="A1391" s="39" t="s">
        <v>4</v>
      </c>
      <c r="B1391" s="180"/>
      <c r="C1391" s="175"/>
      <c r="D1391" s="179">
        <v>0</v>
      </c>
      <c r="E1391" s="556"/>
    </row>
    <row r="1392" spans="1:5" s="8" customFormat="1" ht="15.75">
      <c r="A1392" s="39" t="s">
        <v>4</v>
      </c>
      <c r="B1392" s="274">
        <v>695.5</v>
      </c>
      <c r="C1392" s="176">
        <v>695.5</v>
      </c>
      <c r="D1392" s="180">
        <v>100</v>
      </c>
      <c r="E1392" s="557"/>
    </row>
    <row r="1393" spans="1:5" s="8" customFormat="1" ht="15.75">
      <c r="A1393" s="39" t="s">
        <v>5</v>
      </c>
      <c r="B1393" s="274">
        <v>1309.2</v>
      </c>
      <c r="C1393" s="176">
        <v>1080.6099999999999</v>
      </c>
      <c r="D1393" s="180">
        <v>82.53971891231285</v>
      </c>
      <c r="E1393" s="557"/>
    </row>
    <row r="1394" spans="1:5" s="8" customFormat="1" ht="15.75">
      <c r="A1394" s="39" t="s">
        <v>9</v>
      </c>
      <c r="B1394" s="180"/>
      <c r="C1394" s="175"/>
      <c r="D1394" s="179">
        <v>0</v>
      </c>
      <c r="E1394" s="556"/>
    </row>
    <row r="1395" spans="1:5" s="8" customFormat="1" ht="15.75">
      <c r="A1395" s="39" t="s">
        <v>7</v>
      </c>
      <c r="B1395" s="180"/>
      <c r="C1395" s="175"/>
      <c r="D1395" s="179">
        <v>0</v>
      </c>
      <c r="E1395" s="556"/>
    </row>
    <row r="1396" spans="1:5" s="8" customFormat="1" ht="31.5">
      <c r="A1396" s="40" t="s">
        <v>478</v>
      </c>
      <c r="B1396" s="180"/>
      <c r="C1396" s="175"/>
      <c r="D1396" s="175"/>
      <c r="E1396" s="556"/>
    </row>
    <row r="1397" spans="1:5" s="8" customFormat="1" ht="15.75">
      <c r="A1397" s="42" t="s">
        <v>10</v>
      </c>
      <c r="B1397" s="179">
        <v>800</v>
      </c>
      <c r="C1397" s="179">
        <v>759.26400000000001</v>
      </c>
      <c r="D1397" s="179">
        <v>94.908000000000001</v>
      </c>
      <c r="E1397" s="557"/>
    </row>
    <row r="1398" spans="1:5" s="8" customFormat="1" ht="15.75">
      <c r="A1398" s="39" t="s">
        <v>4</v>
      </c>
      <c r="B1398" s="180"/>
      <c r="C1398" s="175"/>
      <c r="D1398" s="179">
        <v>0</v>
      </c>
      <c r="E1398" s="556"/>
    </row>
    <row r="1399" spans="1:5" s="8" customFormat="1" ht="15.75">
      <c r="A1399" s="39" t="s">
        <v>4</v>
      </c>
      <c r="B1399" s="274">
        <v>500</v>
      </c>
      <c r="C1399" s="176">
        <v>500</v>
      </c>
      <c r="D1399" s="180">
        <v>0</v>
      </c>
      <c r="E1399" s="557"/>
    </row>
    <row r="1400" spans="1:5" s="8" customFormat="1" ht="15.75">
      <c r="A1400" s="39" t="s">
        <v>5</v>
      </c>
      <c r="B1400" s="274">
        <v>300</v>
      </c>
      <c r="C1400" s="176">
        <v>259.26400000000001</v>
      </c>
      <c r="D1400" s="180">
        <v>86.421333333333337</v>
      </c>
      <c r="E1400" s="557"/>
    </row>
    <row r="1401" spans="1:5" s="8" customFormat="1" ht="15.75">
      <c r="A1401" s="39" t="s">
        <v>9</v>
      </c>
      <c r="B1401" s="180"/>
      <c r="C1401" s="175"/>
      <c r="D1401" s="175"/>
      <c r="E1401" s="556"/>
    </row>
    <row r="1402" spans="1:5" s="8" customFormat="1" ht="15.75">
      <c r="A1402" s="39" t="s">
        <v>7</v>
      </c>
      <c r="B1402" s="180"/>
      <c r="C1402" s="175"/>
      <c r="D1402" s="175"/>
      <c r="E1402" s="556"/>
    </row>
    <row r="1403" spans="1:5" s="8" customFormat="1" ht="63.6" customHeight="1">
      <c r="A1403" s="40" t="s">
        <v>479</v>
      </c>
      <c r="B1403" s="180"/>
      <c r="C1403" s="175"/>
      <c r="D1403" s="175"/>
      <c r="E1403" s="561" t="s">
        <v>491</v>
      </c>
    </row>
    <row r="1404" spans="1:5" s="8" customFormat="1" ht="15.75">
      <c r="A1404" s="42" t="s">
        <v>10</v>
      </c>
      <c r="B1404" s="179">
        <v>1200</v>
      </c>
      <c r="C1404" s="179">
        <v>1200</v>
      </c>
      <c r="D1404" s="179">
        <v>100</v>
      </c>
      <c r="E1404" s="557"/>
    </row>
    <row r="1405" spans="1:5" s="8" customFormat="1" ht="15.75">
      <c r="A1405" s="39" t="s">
        <v>4</v>
      </c>
      <c r="B1405" s="180"/>
      <c r="C1405" s="175"/>
      <c r="D1405" s="179">
        <v>0</v>
      </c>
      <c r="E1405" s="557"/>
    </row>
    <row r="1406" spans="1:5" s="8" customFormat="1" ht="15.75">
      <c r="A1406" s="39" t="s">
        <v>4</v>
      </c>
      <c r="B1406" s="274">
        <v>309</v>
      </c>
      <c r="C1406" s="176">
        <v>309</v>
      </c>
      <c r="D1406" s="180">
        <v>100</v>
      </c>
      <c r="E1406" s="557"/>
    </row>
    <row r="1407" spans="1:5" s="8" customFormat="1" ht="15.75">
      <c r="A1407" s="39" t="s">
        <v>5</v>
      </c>
      <c r="B1407" s="274">
        <v>891</v>
      </c>
      <c r="C1407" s="176">
        <v>891</v>
      </c>
      <c r="D1407" s="180">
        <v>100</v>
      </c>
      <c r="E1407" s="557"/>
    </row>
    <row r="1408" spans="1:5" s="8" customFormat="1" ht="15.75">
      <c r="A1408" s="39" t="s">
        <v>9</v>
      </c>
      <c r="B1408" s="180"/>
      <c r="C1408" s="175"/>
      <c r="D1408" s="179">
        <v>0</v>
      </c>
      <c r="E1408" s="557"/>
    </row>
    <row r="1409" spans="1:5" s="8" customFormat="1" ht="15.75">
      <c r="A1409" s="39" t="s">
        <v>7</v>
      </c>
      <c r="B1409" s="180"/>
      <c r="C1409" s="175"/>
      <c r="D1409" s="179">
        <v>0</v>
      </c>
      <c r="E1409" s="557"/>
    </row>
    <row r="1410" spans="1:5" s="8" customFormat="1" ht="47.25">
      <c r="A1410" s="40" t="s">
        <v>480</v>
      </c>
      <c r="B1410" s="180"/>
      <c r="C1410" s="175"/>
      <c r="D1410" s="175"/>
      <c r="E1410" s="561" t="s">
        <v>481</v>
      </c>
    </row>
    <row r="1411" spans="1:5" s="8" customFormat="1" ht="15.75">
      <c r="A1411" s="42" t="s">
        <v>10</v>
      </c>
      <c r="B1411" s="179">
        <v>300</v>
      </c>
      <c r="C1411" s="179">
        <v>300</v>
      </c>
      <c r="D1411" s="179">
        <v>100</v>
      </c>
      <c r="E1411" s="557"/>
    </row>
    <row r="1412" spans="1:5" s="8" customFormat="1" ht="15.75">
      <c r="A1412" s="39" t="s">
        <v>4</v>
      </c>
      <c r="B1412" s="180"/>
      <c r="C1412" s="175"/>
      <c r="D1412" s="179">
        <v>0</v>
      </c>
      <c r="E1412" s="557"/>
    </row>
    <row r="1413" spans="1:5" s="8" customFormat="1" ht="15.75">
      <c r="A1413" s="39" t="s">
        <v>4</v>
      </c>
      <c r="B1413" s="274">
        <v>200</v>
      </c>
      <c r="C1413" s="176">
        <v>200</v>
      </c>
      <c r="D1413" s="180">
        <v>0</v>
      </c>
      <c r="E1413" s="557"/>
    </row>
    <row r="1414" spans="1:5" s="8" customFormat="1" ht="15.75">
      <c r="A1414" s="39" t="s">
        <v>5</v>
      </c>
      <c r="B1414" s="274">
        <v>100</v>
      </c>
      <c r="C1414" s="176">
        <v>100</v>
      </c>
      <c r="D1414" s="180">
        <v>100</v>
      </c>
      <c r="E1414" s="557"/>
    </row>
    <row r="1415" spans="1:5" s="8" customFormat="1" ht="15.75">
      <c r="A1415" s="39" t="s">
        <v>9</v>
      </c>
      <c r="B1415" s="180"/>
      <c r="C1415" s="175"/>
      <c r="D1415" s="179">
        <v>0</v>
      </c>
      <c r="E1415" s="557"/>
    </row>
    <row r="1416" spans="1:5" s="8" customFormat="1" ht="15.75">
      <c r="A1416" s="39" t="s">
        <v>7</v>
      </c>
      <c r="B1416" s="180"/>
      <c r="C1416" s="175"/>
      <c r="D1416" s="179">
        <v>0</v>
      </c>
      <c r="E1416" s="557"/>
    </row>
    <row r="1417" spans="1:5" s="8" customFormat="1" ht="65.45" customHeight="1">
      <c r="A1417" s="40" t="s">
        <v>482</v>
      </c>
      <c r="B1417" s="180"/>
      <c r="C1417" s="175"/>
      <c r="D1417" s="175"/>
      <c r="E1417" s="561" t="s">
        <v>483</v>
      </c>
    </row>
    <row r="1418" spans="1:5" s="8" customFormat="1" ht="15.75">
      <c r="A1418" s="42" t="s">
        <v>10</v>
      </c>
      <c r="B1418" s="179">
        <v>300</v>
      </c>
      <c r="C1418" s="179">
        <v>300</v>
      </c>
      <c r="D1418" s="179">
        <v>100</v>
      </c>
      <c r="E1418" s="557"/>
    </row>
    <row r="1419" spans="1:5" s="8" customFormat="1" ht="15.75">
      <c r="A1419" s="39" t="s">
        <v>4</v>
      </c>
      <c r="B1419" s="180"/>
      <c r="C1419" s="175"/>
      <c r="D1419" s="179">
        <v>0</v>
      </c>
      <c r="E1419" s="556"/>
    </row>
    <row r="1420" spans="1:5" s="8" customFormat="1" ht="15.75">
      <c r="A1420" s="39" t="s">
        <v>4</v>
      </c>
      <c r="B1420" s="274">
        <v>200</v>
      </c>
      <c r="C1420" s="176">
        <v>200</v>
      </c>
      <c r="D1420" s="180">
        <v>100</v>
      </c>
      <c r="E1420" s="557"/>
    </row>
    <row r="1421" spans="1:5" s="8" customFormat="1" ht="15.75">
      <c r="A1421" s="39" t="s">
        <v>5</v>
      </c>
      <c r="B1421" s="274">
        <v>100</v>
      </c>
      <c r="C1421" s="176">
        <v>100</v>
      </c>
      <c r="D1421" s="180">
        <v>100</v>
      </c>
      <c r="E1421" s="557"/>
    </row>
    <row r="1422" spans="1:5" s="8" customFormat="1" ht="15.75">
      <c r="A1422" s="39" t="s">
        <v>9</v>
      </c>
      <c r="B1422" s="180"/>
      <c r="C1422" s="175"/>
      <c r="D1422" s="179">
        <v>0</v>
      </c>
      <c r="E1422" s="556"/>
    </row>
    <row r="1423" spans="1:5" s="8" customFormat="1" ht="15.75">
      <c r="A1423" s="39" t="s">
        <v>7</v>
      </c>
      <c r="B1423" s="180"/>
      <c r="C1423" s="175"/>
      <c r="D1423" s="179">
        <v>0</v>
      </c>
      <c r="E1423" s="556"/>
    </row>
    <row r="1424" spans="1:5" s="8" customFormat="1" ht="78.75">
      <c r="A1424" s="40" t="s">
        <v>484</v>
      </c>
      <c r="B1424" s="180"/>
      <c r="C1424" s="175"/>
      <c r="D1424" s="175"/>
      <c r="E1424" s="556"/>
    </row>
    <row r="1425" spans="1:5" s="8" customFormat="1" ht="15.75">
      <c r="A1425" s="42" t="s">
        <v>10</v>
      </c>
      <c r="B1425" s="179">
        <v>500</v>
      </c>
      <c r="C1425" s="179">
        <v>500</v>
      </c>
      <c r="D1425" s="179">
        <v>100</v>
      </c>
      <c r="E1425" s="557"/>
    </row>
    <row r="1426" spans="1:5" s="8" customFormat="1" ht="15.75">
      <c r="A1426" s="39" t="s">
        <v>4</v>
      </c>
      <c r="B1426" s="180"/>
      <c r="C1426" s="179">
        <v>0</v>
      </c>
      <c r="D1426" s="179">
        <v>0</v>
      </c>
      <c r="E1426" s="556"/>
    </row>
    <row r="1427" spans="1:5" s="8" customFormat="1" ht="15.75">
      <c r="A1427" s="39" t="s">
        <v>4</v>
      </c>
      <c r="B1427" s="274">
        <v>380.2</v>
      </c>
      <c r="C1427" s="180">
        <v>380.2</v>
      </c>
      <c r="D1427" s="180">
        <v>0</v>
      </c>
      <c r="E1427" s="557"/>
    </row>
    <row r="1428" spans="1:5" s="8" customFormat="1" ht="15.75">
      <c r="A1428" s="39" t="s">
        <v>5</v>
      </c>
      <c r="B1428" s="274">
        <v>119.8</v>
      </c>
      <c r="C1428" s="180">
        <v>119.8</v>
      </c>
      <c r="D1428" s="180">
        <v>100</v>
      </c>
      <c r="E1428" s="557"/>
    </row>
    <row r="1429" spans="1:5" s="8" customFormat="1" ht="15.75">
      <c r="A1429" s="39" t="s">
        <v>9</v>
      </c>
      <c r="B1429" s="180"/>
      <c r="C1429" s="175"/>
      <c r="D1429" s="179">
        <v>0</v>
      </c>
      <c r="E1429" s="556"/>
    </row>
    <row r="1430" spans="1:5" s="8" customFormat="1" ht="15.75">
      <c r="A1430" s="39" t="s">
        <v>7</v>
      </c>
      <c r="B1430" s="180"/>
      <c r="C1430" s="175"/>
      <c r="D1430" s="179">
        <v>0</v>
      </c>
      <c r="E1430" s="556"/>
    </row>
    <row r="1431" spans="1:5" s="8" customFormat="1" ht="63">
      <c r="A1431" s="39" t="s">
        <v>485</v>
      </c>
      <c r="B1431" s="180"/>
      <c r="C1431" s="175"/>
      <c r="D1431" s="179"/>
      <c r="E1431" s="557" t="s">
        <v>486</v>
      </c>
    </row>
    <row r="1432" spans="1:5" s="8" customFormat="1" ht="15.75">
      <c r="A1432" s="42" t="s">
        <v>10</v>
      </c>
      <c r="B1432" s="179">
        <v>1000</v>
      </c>
      <c r="C1432" s="179">
        <v>1000</v>
      </c>
      <c r="D1432" s="179">
        <v>100</v>
      </c>
      <c r="E1432" s="557"/>
    </row>
    <row r="1433" spans="1:5" s="8" customFormat="1" ht="15.75">
      <c r="A1433" s="39" t="s">
        <v>4</v>
      </c>
      <c r="B1433" s="180"/>
      <c r="C1433" s="179">
        <v>0</v>
      </c>
      <c r="D1433" s="179">
        <v>0</v>
      </c>
      <c r="E1433" s="556"/>
    </row>
    <row r="1434" spans="1:5" s="8" customFormat="1" ht="15.75">
      <c r="A1434" s="39" t="s">
        <v>5</v>
      </c>
      <c r="B1434" s="274">
        <v>1000</v>
      </c>
      <c r="C1434" s="180">
        <v>1000</v>
      </c>
      <c r="D1434" s="180">
        <v>100</v>
      </c>
      <c r="E1434" s="557"/>
    </row>
    <row r="1435" spans="1:5" s="8" customFormat="1" ht="47.25">
      <c r="A1435" s="37" t="s">
        <v>487</v>
      </c>
      <c r="B1435" s="180"/>
      <c r="C1435" s="175"/>
      <c r="D1435" s="175"/>
      <c r="E1435" s="556"/>
    </row>
    <row r="1436" spans="1:5" s="8" customFormat="1" ht="15.75">
      <c r="A1436" s="42" t="s">
        <v>10</v>
      </c>
      <c r="B1436" s="179">
        <v>300</v>
      </c>
      <c r="C1436" s="179">
        <v>297</v>
      </c>
      <c r="D1436" s="179">
        <v>99</v>
      </c>
      <c r="E1436" s="557"/>
    </row>
    <row r="1437" spans="1:5" s="8" customFormat="1" ht="15.75">
      <c r="A1437" s="39" t="s">
        <v>4</v>
      </c>
      <c r="B1437" s="180"/>
      <c r="C1437" s="175"/>
      <c r="D1437" s="179">
        <v>0</v>
      </c>
      <c r="E1437" s="556"/>
    </row>
    <row r="1438" spans="1:5" s="8" customFormat="1" ht="15.75">
      <c r="A1438" s="39" t="s">
        <v>4</v>
      </c>
      <c r="B1438" s="274">
        <v>200</v>
      </c>
      <c r="C1438" s="274">
        <v>200</v>
      </c>
      <c r="D1438" s="180">
        <v>0</v>
      </c>
      <c r="E1438" s="557"/>
    </row>
    <row r="1439" spans="1:5" s="8" customFormat="1" ht="15.75">
      <c r="A1439" s="39" t="s">
        <v>5</v>
      </c>
      <c r="B1439" s="274">
        <v>100</v>
      </c>
      <c r="C1439" s="274">
        <v>97</v>
      </c>
      <c r="D1439" s="180">
        <v>97</v>
      </c>
      <c r="E1439" s="556"/>
    </row>
    <row r="1440" spans="1:5" s="8" customFormat="1" ht="110.25">
      <c r="A1440" s="40" t="s">
        <v>488</v>
      </c>
      <c r="B1440" s="180"/>
      <c r="C1440" s="175"/>
      <c r="D1440" s="175"/>
      <c r="E1440" s="557" t="s">
        <v>489</v>
      </c>
    </row>
    <row r="1441" spans="1:5" s="8" customFormat="1" ht="15.75">
      <c r="A1441" s="42" t="s">
        <v>10</v>
      </c>
      <c r="B1441" s="179">
        <v>300</v>
      </c>
      <c r="C1441" s="179">
        <v>297</v>
      </c>
      <c r="D1441" s="179">
        <v>99</v>
      </c>
      <c r="E1441" s="557"/>
    </row>
    <row r="1442" spans="1:5" s="8" customFormat="1" ht="15.75">
      <c r="A1442" s="39" t="s">
        <v>4</v>
      </c>
      <c r="B1442" s="180"/>
      <c r="C1442" s="175"/>
      <c r="D1442" s="179">
        <v>0</v>
      </c>
      <c r="E1442" s="556"/>
    </row>
    <row r="1443" spans="1:5" s="8" customFormat="1" ht="15.75">
      <c r="A1443" s="39" t="s">
        <v>4</v>
      </c>
      <c r="B1443" s="274">
        <v>200</v>
      </c>
      <c r="C1443" s="176">
        <v>200</v>
      </c>
      <c r="D1443" s="180">
        <v>0</v>
      </c>
      <c r="E1443" s="557"/>
    </row>
    <row r="1444" spans="1:5" s="8" customFormat="1" ht="15.75">
      <c r="A1444" s="39" t="s">
        <v>5</v>
      </c>
      <c r="B1444" s="274">
        <v>100</v>
      </c>
      <c r="C1444" s="176">
        <v>97</v>
      </c>
      <c r="D1444" s="180">
        <v>97</v>
      </c>
      <c r="E1444" s="557"/>
    </row>
    <row r="1445" spans="1:5" s="8" customFormat="1" ht="15.75">
      <c r="A1445" s="39" t="s">
        <v>9</v>
      </c>
      <c r="B1445" s="180"/>
      <c r="C1445" s="175"/>
      <c r="D1445" s="175"/>
      <c r="E1445" s="556"/>
    </row>
    <row r="1446" spans="1:5" ht="15.75">
      <c r="A1446" s="39" t="s">
        <v>7</v>
      </c>
      <c r="B1446" s="180"/>
      <c r="C1446" s="175"/>
      <c r="D1446" s="175"/>
      <c r="E1446" s="556"/>
    </row>
    <row r="1447" spans="1:5" ht="15.75">
      <c r="A1447" s="181" t="s">
        <v>28</v>
      </c>
      <c r="B1447" s="182">
        <f>B1448</f>
        <v>77130.622999999992</v>
      </c>
      <c r="C1447" s="182">
        <f>C1448</f>
        <v>74168.88195000001</v>
      </c>
      <c r="D1447" s="182">
        <v>96.160097073246803</v>
      </c>
      <c r="E1447" s="562"/>
    </row>
    <row r="1448" spans="1:5" ht="15.75">
      <c r="A1448" s="183" t="s">
        <v>10</v>
      </c>
      <c r="B1448" s="184">
        <f>B1449+B1450</f>
        <v>77130.622999999992</v>
      </c>
      <c r="C1448" s="184">
        <f>C1449+C1450</f>
        <v>74168.88195000001</v>
      </c>
      <c r="D1448" s="184">
        <v>96.160097073246803</v>
      </c>
      <c r="E1448" s="562"/>
    </row>
    <row r="1449" spans="1:5" ht="15.75">
      <c r="A1449" s="183" t="s">
        <v>4</v>
      </c>
      <c r="B1449" s="184">
        <v>29216.819999999996</v>
      </c>
      <c r="C1449" s="184">
        <v>29144.370000000003</v>
      </c>
      <c r="D1449" s="184">
        <v>99.752026401230538</v>
      </c>
      <c r="E1449" s="562"/>
    </row>
    <row r="1450" spans="1:5" ht="15.75">
      <c r="A1450" s="183" t="s">
        <v>5</v>
      </c>
      <c r="B1450" s="184">
        <v>47913.803</v>
      </c>
      <c r="C1450" s="184">
        <v>45024.51195</v>
      </c>
      <c r="D1450" s="184">
        <v>93.969814815158799</v>
      </c>
      <c r="E1450" s="562"/>
    </row>
    <row r="1451" spans="1:5" ht="36" customHeight="1">
      <c r="A1451" s="390" t="s">
        <v>517</v>
      </c>
      <c r="B1451" s="391"/>
      <c r="C1451" s="391"/>
      <c r="D1451" s="391"/>
      <c r="E1451" s="392"/>
    </row>
    <row r="1452" spans="1:5" ht="31.5">
      <c r="A1452" s="185" t="s">
        <v>493</v>
      </c>
      <c r="B1452" s="186">
        <v>54412.426739999995</v>
      </c>
      <c r="C1452" s="186">
        <v>32697.59</v>
      </c>
      <c r="D1452" s="186">
        <f>C1452/B1452*100</f>
        <v>60.092136960256447</v>
      </c>
      <c r="E1452" s="563"/>
    </row>
    <row r="1453" spans="1:5" ht="31.5">
      <c r="A1453" s="187" t="s">
        <v>494</v>
      </c>
      <c r="B1453" s="188">
        <v>54412.426739999995</v>
      </c>
      <c r="C1453" s="188">
        <v>32697.59</v>
      </c>
      <c r="D1453" s="188">
        <f>C1453/B1453*100</f>
        <v>60.092136960256447</v>
      </c>
      <c r="E1453" s="525"/>
    </row>
    <row r="1454" spans="1:5" ht="15.75">
      <c r="A1454" s="136" t="s">
        <v>10</v>
      </c>
      <c r="B1454" s="137">
        <v>54412.426739999995</v>
      </c>
      <c r="C1454" s="137">
        <v>32697.59</v>
      </c>
      <c r="D1454" s="188">
        <f t="shared" ref="D1454:D1511" si="35">C1454/B1454*100</f>
        <v>60.092136960256447</v>
      </c>
      <c r="E1454" s="526"/>
    </row>
    <row r="1455" spans="1:5" s="8" customFormat="1" ht="15.75">
      <c r="A1455" s="241" t="s">
        <v>4</v>
      </c>
      <c r="B1455" s="135">
        <v>9812.8258900000001</v>
      </c>
      <c r="C1455" s="135">
        <v>9812.83</v>
      </c>
      <c r="D1455" s="188">
        <f t="shared" si="35"/>
        <v>100.00004188395928</v>
      </c>
      <c r="E1455" s="526"/>
    </row>
    <row r="1456" spans="1:5" s="8" customFormat="1" ht="15.75">
      <c r="A1456" s="241" t="s">
        <v>5</v>
      </c>
      <c r="B1456" s="135">
        <v>1249.60085</v>
      </c>
      <c r="C1456" s="135">
        <v>1209.76</v>
      </c>
      <c r="D1456" s="188">
        <f t="shared" si="35"/>
        <v>96.811713916487804</v>
      </c>
      <c r="E1456" s="526"/>
    </row>
    <row r="1457" spans="1:5" s="8" customFormat="1" ht="15.75">
      <c r="A1457" s="241" t="s">
        <v>9</v>
      </c>
      <c r="B1457" s="135">
        <v>0</v>
      </c>
      <c r="C1457" s="135">
        <v>0</v>
      </c>
      <c r="D1457" s="188">
        <v>0</v>
      </c>
      <c r="E1457" s="526"/>
    </row>
    <row r="1458" spans="1:5" s="8" customFormat="1" ht="15.75">
      <c r="A1458" s="241" t="s">
        <v>7</v>
      </c>
      <c r="B1458" s="135">
        <v>43350</v>
      </c>
      <c r="C1458" s="135">
        <v>21675</v>
      </c>
      <c r="D1458" s="188">
        <f t="shared" si="35"/>
        <v>50</v>
      </c>
      <c r="E1458" s="527"/>
    </row>
    <row r="1459" spans="1:5" s="8" customFormat="1" ht="47.25">
      <c r="A1459" s="187" t="s">
        <v>495</v>
      </c>
      <c r="B1459" s="135">
        <v>10369.025890000001</v>
      </c>
      <c r="C1459" s="135">
        <v>10329.289999999999</v>
      </c>
      <c r="D1459" s="188">
        <f t="shared" si="35"/>
        <v>99.616782806586272</v>
      </c>
      <c r="E1459" s="525" t="s">
        <v>496</v>
      </c>
    </row>
    <row r="1460" spans="1:5" s="8" customFormat="1" ht="15.75">
      <c r="A1460" s="136" t="s">
        <v>10</v>
      </c>
      <c r="B1460" s="137">
        <v>10369.025890000001</v>
      </c>
      <c r="C1460" s="137">
        <v>10329.289999999999</v>
      </c>
      <c r="D1460" s="186">
        <f t="shared" si="35"/>
        <v>99.616782806586272</v>
      </c>
      <c r="E1460" s="526"/>
    </row>
    <row r="1461" spans="1:5" s="8" customFormat="1" ht="15.75">
      <c r="A1461" s="241" t="s">
        <v>4</v>
      </c>
      <c r="B1461" s="135">
        <v>9812.8258900000001</v>
      </c>
      <c r="C1461" s="135">
        <v>9812.83</v>
      </c>
      <c r="D1461" s="188">
        <f t="shared" si="35"/>
        <v>100.00004188395928</v>
      </c>
      <c r="E1461" s="526"/>
    </row>
    <row r="1462" spans="1:5" s="8" customFormat="1" ht="15.75">
      <c r="A1462" s="241" t="s">
        <v>5</v>
      </c>
      <c r="B1462" s="135">
        <v>556.20000000000005</v>
      </c>
      <c r="C1462" s="135">
        <v>516.45999999999992</v>
      </c>
      <c r="D1462" s="188">
        <f t="shared" si="35"/>
        <v>92.855088097806529</v>
      </c>
      <c r="E1462" s="526"/>
    </row>
    <row r="1463" spans="1:5" s="8" customFormat="1" ht="15.75">
      <c r="A1463" s="241" t="s">
        <v>9</v>
      </c>
      <c r="B1463" s="135">
        <v>0</v>
      </c>
      <c r="C1463" s="135">
        <v>0</v>
      </c>
      <c r="D1463" s="188">
        <v>0</v>
      </c>
      <c r="E1463" s="526"/>
    </row>
    <row r="1464" spans="1:5" s="8" customFormat="1" ht="15.75">
      <c r="A1464" s="241" t="s">
        <v>7</v>
      </c>
      <c r="B1464" s="135">
        <v>0</v>
      </c>
      <c r="C1464" s="135">
        <v>0</v>
      </c>
      <c r="D1464" s="188">
        <v>0</v>
      </c>
      <c r="E1464" s="527"/>
    </row>
    <row r="1465" spans="1:5" s="8" customFormat="1" ht="15.75">
      <c r="A1465" s="241" t="s">
        <v>497</v>
      </c>
      <c r="B1465" s="135">
        <v>206.40085000000002</v>
      </c>
      <c r="C1465" s="135">
        <v>206.3</v>
      </c>
      <c r="D1465" s="188">
        <f t="shared" si="35"/>
        <v>99.951138767112639</v>
      </c>
      <c r="E1465" s="525" t="s">
        <v>498</v>
      </c>
    </row>
    <row r="1466" spans="1:5" s="8" customFormat="1" ht="15.75">
      <c r="A1466" s="136" t="s">
        <v>10</v>
      </c>
      <c r="B1466" s="137">
        <v>206.40085000000002</v>
      </c>
      <c r="C1466" s="137">
        <v>206.3</v>
      </c>
      <c r="D1466" s="186">
        <f t="shared" si="35"/>
        <v>99.951138767112639</v>
      </c>
      <c r="E1466" s="526"/>
    </row>
    <row r="1467" spans="1:5" s="8" customFormat="1" ht="15.75">
      <c r="A1467" s="241" t="s">
        <v>4</v>
      </c>
      <c r="B1467" s="135">
        <v>0</v>
      </c>
      <c r="C1467" s="135">
        <v>0</v>
      </c>
      <c r="D1467" s="188">
        <v>0</v>
      </c>
      <c r="E1467" s="526"/>
    </row>
    <row r="1468" spans="1:5" s="8" customFormat="1" ht="15.75">
      <c r="A1468" s="241" t="s">
        <v>5</v>
      </c>
      <c r="B1468" s="135">
        <v>206.40085000000002</v>
      </c>
      <c r="C1468" s="135">
        <v>206.3</v>
      </c>
      <c r="D1468" s="188">
        <f t="shared" si="35"/>
        <v>99.951138767112639</v>
      </c>
      <c r="E1468" s="526"/>
    </row>
    <row r="1469" spans="1:5" s="8" customFormat="1" ht="15.75">
      <c r="A1469" s="241" t="s">
        <v>9</v>
      </c>
      <c r="B1469" s="135">
        <v>0</v>
      </c>
      <c r="C1469" s="135">
        <v>0</v>
      </c>
      <c r="D1469" s="188">
        <v>0</v>
      </c>
      <c r="E1469" s="526"/>
    </row>
    <row r="1470" spans="1:5" s="8" customFormat="1" ht="15.75">
      <c r="A1470" s="241" t="s">
        <v>7</v>
      </c>
      <c r="B1470" s="135">
        <v>0</v>
      </c>
      <c r="C1470" s="135">
        <v>0</v>
      </c>
      <c r="D1470" s="188">
        <v>0</v>
      </c>
      <c r="E1470" s="527"/>
    </row>
    <row r="1471" spans="1:5" s="8" customFormat="1" ht="44.25" customHeight="1">
      <c r="A1471" s="187" t="s">
        <v>499</v>
      </c>
      <c r="B1471" s="135">
        <v>487</v>
      </c>
      <c r="C1471" s="135">
        <v>487</v>
      </c>
      <c r="D1471" s="188">
        <f t="shared" si="35"/>
        <v>100</v>
      </c>
      <c r="E1471" s="525" t="s">
        <v>500</v>
      </c>
    </row>
    <row r="1472" spans="1:5" s="8" customFormat="1" ht="15.75">
      <c r="A1472" s="136" t="s">
        <v>10</v>
      </c>
      <c r="B1472" s="137">
        <v>487</v>
      </c>
      <c r="C1472" s="137">
        <v>487</v>
      </c>
      <c r="D1472" s="186">
        <f t="shared" si="35"/>
        <v>100</v>
      </c>
      <c r="E1472" s="526"/>
    </row>
    <row r="1473" spans="1:5" s="8" customFormat="1" ht="15.75">
      <c r="A1473" s="241" t="s">
        <v>4</v>
      </c>
      <c r="B1473" s="135">
        <v>0</v>
      </c>
      <c r="C1473" s="135">
        <v>0</v>
      </c>
      <c r="D1473" s="188">
        <v>0</v>
      </c>
      <c r="E1473" s="526"/>
    </row>
    <row r="1474" spans="1:5" s="8" customFormat="1" ht="15.75">
      <c r="A1474" s="241" t="s">
        <v>5</v>
      </c>
      <c r="B1474" s="135">
        <v>487</v>
      </c>
      <c r="C1474" s="135">
        <v>487</v>
      </c>
      <c r="D1474" s="188">
        <f t="shared" si="35"/>
        <v>100</v>
      </c>
      <c r="E1474" s="526"/>
    </row>
    <row r="1475" spans="1:5" s="8" customFormat="1" ht="15.75">
      <c r="A1475" s="241" t="s">
        <v>9</v>
      </c>
      <c r="B1475" s="135">
        <v>0</v>
      </c>
      <c r="C1475" s="135">
        <v>0</v>
      </c>
      <c r="D1475" s="188">
        <v>0</v>
      </c>
      <c r="E1475" s="526"/>
    </row>
    <row r="1476" spans="1:5" s="8" customFormat="1" ht="15.75">
      <c r="A1476" s="241" t="s">
        <v>7</v>
      </c>
      <c r="B1476" s="135">
        <v>0</v>
      </c>
      <c r="C1476" s="135">
        <v>0</v>
      </c>
      <c r="D1476" s="188">
        <v>0</v>
      </c>
      <c r="E1476" s="527"/>
    </row>
    <row r="1477" spans="1:5" s="8" customFormat="1" ht="18.600000000000001" customHeight="1">
      <c r="A1477" s="187" t="s">
        <v>501</v>
      </c>
      <c r="B1477" s="135">
        <v>43350</v>
      </c>
      <c r="C1477" s="135">
        <v>21675</v>
      </c>
      <c r="D1477" s="188">
        <f t="shared" si="35"/>
        <v>50</v>
      </c>
      <c r="E1477" s="525" t="s">
        <v>502</v>
      </c>
    </row>
    <row r="1478" spans="1:5" s="8" customFormat="1" ht="15.75">
      <c r="A1478" s="136" t="s">
        <v>10</v>
      </c>
      <c r="B1478" s="137">
        <v>43350</v>
      </c>
      <c r="C1478" s="137">
        <v>21675</v>
      </c>
      <c r="D1478" s="186">
        <f t="shared" si="35"/>
        <v>50</v>
      </c>
      <c r="E1478" s="526"/>
    </row>
    <row r="1479" spans="1:5" s="8" customFormat="1" ht="15.75">
      <c r="A1479" s="241" t="s">
        <v>4</v>
      </c>
      <c r="B1479" s="135">
        <v>0</v>
      </c>
      <c r="C1479" s="135">
        <v>0</v>
      </c>
      <c r="D1479" s="188">
        <v>0</v>
      </c>
      <c r="E1479" s="526"/>
    </row>
    <row r="1480" spans="1:5" s="8" customFormat="1" ht="15.75">
      <c r="A1480" s="241" t="s">
        <v>5</v>
      </c>
      <c r="B1480" s="135">
        <v>0</v>
      </c>
      <c r="C1480" s="135">
        <v>0</v>
      </c>
      <c r="D1480" s="188">
        <v>0</v>
      </c>
      <c r="E1480" s="526"/>
    </row>
    <row r="1481" spans="1:5" s="8" customFormat="1" ht="15.75">
      <c r="A1481" s="241" t="s">
        <v>9</v>
      </c>
      <c r="B1481" s="135">
        <v>0</v>
      </c>
      <c r="C1481" s="135">
        <v>0</v>
      </c>
      <c r="D1481" s="188">
        <v>0</v>
      </c>
      <c r="E1481" s="526"/>
    </row>
    <row r="1482" spans="1:5" s="8" customFormat="1" ht="15.75">
      <c r="A1482" s="241" t="s">
        <v>7</v>
      </c>
      <c r="B1482" s="135">
        <v>43350</v>
      </c>
      <c r="C1482" s="135">
        <v>21675</v>
      </c>
      <c r="D1482" s="188">
        <f t="shared" si="35"/>
        <v>50</v>
      </c>
      <c r="E1482" s="527"/>
    </row>
    <row r="1483" spans="1:5" s="8" customFormat="1" ht="31.5">
      <c r="A1483" s="185" t="s">
        <v>503</v>
      </c>
      <c r="B1483" s="268">
        <v>44278.933420000001</v>
      </c>
      <c r="C1483" s="268">
        <v>44018.851020000002</v>
      </c>
      <c r="D1483" s="186">
        <f t="shared" si="35"/>
        <v>99.412627224931015</v>
      </c>
      <c r="E1483" s="139"/>
    </row>
    <row r="1484" spans="1:5" s="8" customFormat="1" ht="31.5">
      <c r="A1484" s="241" t="s">
        <v>504</v>
      </c>
      <c r="B1484" s="135">
        <v>44278.933420000001</v>
      </c>
      <c r="C1484" s="135">
        <v>44018.851020000002</v>
      </c>
      <c r="D1484" s="188">
        <f t="shared" si="35"/>
        <v>99.412627224931015</v>
      </c>
      <c r="E1484" s="524"/>
    </row>
    <row r="1485" spans="1:5" s="8" customFormat="1" ht="15.75">
      <c r="A1485" s="136" t="s">
        <v>159</v>
      </c>
      <c r="B1485" s="137">
        <v>44278.933420000001</v>
      </c>
      <c r="C1485" s="137">
        <v>44018.851020000002</v>
      </c>
      <c r="D1485" s="186">
        <f t="shared" si="35"/>
        <v>99.412627224931015</v>
      </c>
      <c r="E1485" s="524"/>
    </row>
    <row r="1486" spans="1:5" s="8" customFormat="1" ht="15.75">
      <c r="A1486" s="241" t="s">
        <v>4</v>
      </c>
      <c r="B1486" s="135">
        <v>0</v>
      </c>
      <c r="C1486" s="135">
        <v>0</v>
      </c>
      <c r="D1486" s="188">
        <v>0</v>
      </c>
      <c r="E1486" s="524"/>
    </row>
    <row r="1487" spans="1:5" s="8" customFormat="1" ht="15.75">
      <c r="A1487" s="241" t="s">
        <v>5</v>
      </c>
      <c r="B1487" s="135">
        <v>1452.4</v>
      </c>
      <c r="C1487" s="135">
        <v>1452.3210200000001</v>
      </c>
      <c r="D1487" s="188">
        <f t="shared" si="35"/>
        <v>99.994562104103551</v>
      </c>
      <c r="E1487" s="524"/>
    </row>
    <row r="1488" spans="1:5" s="8" customFormat="1" ht="15.75">
      <c r="A1488" s="241" t="s">
        <v>9</v>
      </c>
      <c r="B1488" s="135">
        <v>0</v>
      </c>
      <c r="C1488" s="135">
        <v>0</v>
      </c>
      <c r="D1488" s="188">
        <v>0</v>
      </c>
      <c r="E1488" s="524"/>
    </row>
    <row r="1489" spans="1:5" s="8" customFormat="1" ht="15.75">
      <c r="A1489" s="241" t="s">
        <v>7</v>
      </c>
      <c r="B1489" s="135">
        <v>42826.53342</v>
      </c>
      <c r="C1489" s="135">
        <v>42566.53</v>
      </c>
      <c r="D1489" s="188">
        <f t="shared" si="35"/>
        <v>99.392891744353562</v>
      </c>
      <c r="E1489" s="524"/>
    </row>
    <row r="1490" spans="1:5" s="8" customFormat="1" ht="31.5">
      <c r="A1490" s="241" t="s">
        <v>505</v>
      </c>
      <c r="B1490" s="135">
        <v>42826.53342</v>
      </c>
      <c r="C1490" s="135">
        <v>42566.53</v>
      </c>
      <c r="D1490" s="188">
        <f t="shared" si="35"/>
        <v>99.392891744353562</v>
      </c>
      <c r="E1490" s="365" t="s">
        <v>506</v>
      </c>
    </row>
    <row r="1491" spans="1:5" s="8" customFormat="1" ht="15.75">
      <c r="A1491" s="136" t="s">
        <v>159</v>
      </c>
      <c r="B1491" s="137">
        <v>42826.53342</v>
      </c>
      <c r="C1491" s="137">
        <v>42566.53</v>
      </c>
      <c r="D1491" s="186">
        <f t="shared" si="35"/>
        <v>99.392891744353562</v>
      </c>
      <c r="E1491" s="366"/>
    </row>
    <row r="1492" spans="1:5" s="8" customFormat="1" ht="15.75">
      <c r="A1492" s="241" t="s">
        <v>4</v>
      </c>
      <c r="B1492" s="135">
        <v>0</v>
      </c>
      <c r="C1492" s="135">
        <v>0</v>
      </c>
      <c r="D1492" s="188">
        <v>0</v>
      </c>
      <c r="E1492" s="366"/>
    </row>
    <row r="1493" spans="1:5" s="8" customFormat="1" ht="15.75">
      <c r="A1493" s="241" t="s">
        <v>5</v>
      </c>
      <c r="B1493" s="135">
        <v>0</v>
      </c>
      <c r="C1493" s="135">
        <v>0</v>
      </c>
      <c r="D1493" s="188">
        <v>0</v>
      </c>
      <c r="E1493" s="366"/>
    </row>
    <row r="1494" spans="1:5" s="8" customFormat="1" ht="15.75">
      <c r="A1494" s="241" t="s">
        <v>9</v>
      </c>
      <c r="B1494" s="135">
        <v>0</v>
      </c>
      <c r="C1494" s="135">
        <v>0</v>
      </c>
      <c r="D1494" s="188">
        <v>0</v>
      </c>
      <c r="E1494" s="366"/>
    </row>
    <row r="1495" spans="1:5" s="8" customFormat="1" ht="15.75">
      <c r="A1495" s="241" t="s">
        <v>7</v>
      </c>
      <c r="B1495" s="135">
        <v>42826.53342</v>
      </c>
      <c r="C1495" s="135">
        <v>42566.53</v>
      </c>
      <c r="D1495" s="188">
        <f t="shared" si="35"/>
        <v>99.392891744353562</v>
      </c>
      <c r="E1495" s="367"/>
    </row>
    <row r="1496" spans="1:5" s="8" customFormat="1" ht="31.5">
      <c r="A1496" s="241" t="s">
        <v>507</v>
      </c>
      <c r="B1496" s="135">
        <v>1452.4</v>
      </c>
      <c r="C1496" s="135">
        <v>1452.3210200000001</v>
      </c>
      <c r="D1496" s="188">
        <f t="shared" si="35"/>
        <v>99.994562104103551</v>
      </c>
      <c r="E1496" s="365" t="s">
        <v>508</v>
      </c>
    </row>
    <row r="1497" spans="1:5" s="8" customFormat="1" ht="15.75">
      <c r="A1497" s="136" t="s">
        <v>159</v>
      </c>
      <c r="B1497" s="137">
        <v>1452.4</v>
      </c>
      <c r="C1497" s="137">
        <v>1452.3210200000001</v>
      </c>
      <c r="D1497" s="186">
        <f t="shared" si="35"/>
        <v>99.994562104103551</v>
      </c>
      <c r="E1497" s="366"/>
    </row>
    <row r="1498" spans="1:5" s="8" customFormat="1" ht="15.75">
      <c r="A1498" s="241" t="s">
        <v>4</v>
      </c>
      <c r="B1498" s="135">
        <v>0</v>
      </c>
      <c r="C1498" s="135">
        <v>0</v>
      </c>
      <c r="D1498" s="188">
        <v>0</v>
      </c>
      <c r="E1498" s="366"/>
    </row>
    <row r="1499" spans="1:5" s="8" customFormat="1" ht="15.75">
      <c r="A1499" s="241" t="s">
        <v>5</v>
      </c>
      <c r="B1499" s="135">
        <v>1452.4</v>
      </c>
      <c r="C1499" s="135">
        <v>1452.3210200000001</v>
      </c>
      <c r="D1499" s="188">
        <f t="shared" si="35"/>
        <v>99.994562104103551</v>
      </c>
      <c r="E1499" s="366"/>
    </row>
    <row r="1500" spans="1:5" s="8" customFormat="1" ht="15.75">
      <c r="A1500" s="241" t="s">
        <v>9</v>
      </c>
      <c r="B1500" s="135">
        <v>0</v>
      </c>
      <c r="C1500" s="135">
        <v>0</v>
      </c>
      <c r="D1500" s="188">
        <v>0</v>
      </c>
      <c r="E1500" s="366"/>
    </row>
    <row r="1501" spans="1:5" s="8" customFormat="1" ht="15.75">
      <c r="A1501" s="241" t="s">
        <v>7</v>
      </c>
      <c r="B1501" s="135">
        <v>0</v>
      </c>
      <c r="C1501" s="135">
        <v>0</v>
      </c>
      <c r="D1501" s="188">
        <v>0</v>
      </c>
      <c r="E1501" s="367"/>
    </row>
    <row r="1502" spans="1:5" s="8" customFormat="1" ht="47.25">
      <c r="A1502" s="241" t="s">
        <v>509</v>
      </c>
      <c r="B1502" s="135">
        <v>0</v>
      </c>
      <c r="C1502" s="135">
        <v>0</v>
      </c>
      <c r="D1502" s="188">
        <v>0</v>
      </c>
      <c r="E1502" s="524"/>
    </row>
    <row r="1503" spans="1:5" s="8" customFormat="1" ht="15.75">
      <c r="A1503" s="136" t="s">
        <v>159</v>
      </c>
      <c r="B1503" s="137">
        <v>0</v>
      </c>
      <c r="C1503" s="137">
        <v>0</v>
      </c>
      <c r="D1503" s="186">
        <v>0</v>
      </c>
      <c r="E1503" s="524"/>
    </row>
    <row r="1504" spans="1:5" s="8" customFormat="1" ht="15.75">
      <c r="A1504" s="241" t="s">
        <v>4</v>
      </c>
      <c r="B1504" s="135">
        <v>0</v>
      </c>
      <c r="C1504" s="135">
        <v>0</v>
      </c>
      <c r="D1504" s="188">
        <v>0</v>
      </c>
      <c r="E1504" s="524"/>
    </row>
    <row r="1505" spans="1:5" s="8" customFormat="1" ht="15.75">
      <c r="A1505" s="241" t="s">
        <v>5</v>
      </c>
      <c r="B1505" s="135">
        <v>0</v>
      </c>
      <c r="C1505" s="135">
        <v>0</v>
      </c>
      <c r="D1505" s="188">
        <v>0</v>
      </c>
      <c r="E1505" s="524"/>
    </row>
    <row r="1506" spans="1:5" s="8" customFormat="1" ht="15.75">
      <c r="A1506" s="241" t="s">
        <v>9</v>
      </c>
      <c r="B1506" s="135">
        <v>0</v>
      </c>
      <c r="C1506" s="135">
        <v>0</v>
      </c>
      <c r="D1506" s="188">
        <v>0</v>
      </c>
      <c r="E1506" s="524"/>
    </row>
    <row r="1507" spans="1:5" s="8" customFormat="1" ht="15.75">
      <c r="A1507" s="241" t="s">
        <v>7</v>
      </c>
      <c r="B1507" s="135">
        <v>0</v>
      </c>
      <c r="C1507" s="135">
        <v>0</v>
      </c>
      <c r="D1507" s="188">
        <v>0</v>
      </c>
      <c r="E1507" s="524"/>
    </row>
    <row r="1508" spans="1:5" s="8" customFormat="1" ht="31.5">
      <c r="A1508" s="185" t="s">
        <v>510</v>
      </c>
      <c r="B1508" s="186">
        <v>29145.103689999996</v>
      </c>
      <c r="C1508" s="186">
        <v>26792.82</v>
      </c>
      <c r="D1508" s="186">
        <f t="shared" si="35"/>
        <v>91.92906048638595</v>
      </c>
      <c r="E1508" s="563"/>
    </row>
    <row r="1509" spans="1:5" s="8" customFormat="1" ht="63">
      <c r="A1509" s="241" t="s">
        <v>511</v>
      </c>
      <c r="B1509" s="135">
        <v>26856.403689999996</v>
      </c>
      <c r="C1509" s="135">
        <v>26792.82</v>
      </c>
      <c r="D1509" s="188">
        <f t="shared" si="35"/>
        <v>99.763245702090515</v>
      </c>
      <c r="E1509" s="525" t="s">
        <v>512</v>
      </c>
    </row>
    <row r="1510" spans="1:5" s="8" customFormat="1" ht="15.75">
      <c r="A1510" s="136" t="s">
        <v>159</v>
      </c>
      <c r="B1510" s="137">
        <v>26856.403689999996</v>
      </c>
      <c r="C1510" s="137">
        <v>26792.82</v>
      </c>
      <c r="D1510" s="186">
        <f t="shared" si="35"/>
        <v>99.763245702090515</v>
      </c>
      <c r="E1510" s="564"/>
    </row>
    <row r="1511" spans="1:5" s="8" customFormat="1" ht="15.75">
      <c r="A1511" s="241" t="s">
        <v>4</v>
      </c>
      <c r="B1511" s="135">
        <v>26587.800699999993</v>
      </c>
      <c r="C1511" s="135">
        <v>26524.89</v>
      </c>
      <c r="D1511" s="188">
        <f t="shared" si="35"/>
        <v>99.763385092622599</v>
      </c>
      <c r="E1511" s="564"/>
    </row>
    <row r="1512" spans="1:5" s="8" customFormat="1" ht="15.75">
      <c r="A1512" s="241" t="s">
        <v>5</v>
      </c>
      <c r="B1512" s="135">
        <v>268.60298999999998</v>
      </c>
      <c r="C1512" s="135">
        <v>267.93</v>
      </c>
      <c r="D1512" s="188">
        <f t="shared" ref="D1512:D1532" si="36">C1512/B1512*100</f>
        <v>99.749448060872297</v>
      </c>
      <c r="E1512" s="564"/>
    </row>
    <row r="1513" spans="1:5" s="8" customFormat="1" ht="15.75">
      <c r="A1513" s="241" t="s">
        <v>9</v>
      </c>
      <c r="B1513" s="135">
        <v>0</v>
      </c>
      <c r="C1513" s="135">
        <v>0</v>
      </c>
      <c r="D1513" s="188">
        <v>0</v>
      </c>
      <c r="E1513" s="564"/>
    </row>
    <row r="1514" spans="1:5" s="8" customFormat="1" ht="15.75">
      <c r="A1514" s="241" t="s">
        <v>7</v>
      </c>
      <c r="B1514" s="135">
        <v>0</v>
      </c>
      <c r="C1514" s="135">
        <v>0</v>
      </c>
      <c r="D1514" s="188">
        <v>0</v>
      </c>
      <c r="E1514" s="565"/>
    </row>
    <row r="1515" spans="1:5" s="8" customFormat="1" ht="31.5">
      <c r="A1515" s="187" t="s">
        <v>513</v>
      </c>
      <c r="B1515" s="135">
        <v>2288.6999999999998</v>
      </c>
      <c r="C1515" s="135">
        <v>0</v>
      </c>
      <c r="D1515" s="188">
        <f t="shared" si="36"/>
        <v>0</v>
      </c>
      <c r="E1515" s="520" t="s">
        <v>593</v>
      </c>
    </row>
    <row r="1516" spans="1:5" s="8" customFormat="1" ht="15.75">
      <c r="A1516" s="136" t="s">
        <v>10</v>
      </c>
      <c r="B1516" s="137">
        <v>2288.6999999999998</v>
      </c>
      <c r="C1516" s="137">
        <v>0</v>
      </c>
      <c r="D1516" s="186">
        <f t="shared" si="36"/>
        <v>0</v>
      </c>
      <c r="E1516" s="566"/>
    </row>
    <row r="1517" spans="1:5" s="8" customFormat="1" ht="15.75">
      <c r="A1517" s="241" t="s">
        <v>4</v>
      </c>
      <c r="B1517" s="135">
        <v>0</v>
      </c>
      <c r="C1517" s="135">
        <v>0</v>
      </c>
      <c r="D1517" s="188">
        <v>0</v>
      </c>
      <c r="E1517" s="566"/>
    </row>
    <row r="1518" spans="1:5" s="8" customFormat="1" ht="15.75">
      <c r="A1518" s="241" t="s">
        <v>5</v>
      </c>
      <c r="B1518" s="135">
        <v>2288.6999999999998</v>
      </c>
      <c r="C1518" s="135">
        <v>0</v>
      </c>
      <c r="D1518" s="188">
        <f t="shared" si="36"/>
        <v>0</v>
      </c>
      <c r="E1518" s="566"/>
    </row>
    <row r="1519" spans="1:5" s="8" customFormat="1" ht="15.75">
      <c r="A1519" s="241" t="s">
        <v>9</v>
      </c>
      <c r="B1519" s="135">
        <v>0</v>
      </c>
      <c r="C1519" s="135">
        <v>0</v>
      </c>
      <c r="D1519" s="188">
        <v>0</v>
      </c>
      <c r="E1519" s="566"/>
    </row>
    <row r="1520" spans="1:5" s="8" customFormat="1" ht="15.75">
      <c r="A1520" s="241" t="s">
        <v>7</v>
      </c>
      <c r="B1520" s="135">
        <v>0</v>
      </c>
      <c r="C1520" s="135">
        <v>0</v>
      </c>
      <c r="D1520" s="188">
        <v>0</v>
      </c>
      <c r="E1520" s="567"/>
    </row>
    <row r="1521" spans="1:5" s="8" customFormat="1" ht="31.5">
      <c r="A1521" s="185" t="s">
        <v>514</v>
      </c>
      <c r="B1521" s="186">
        <v>4751.9039999999986</v>
      </c>
      <c r="C1521" s="186">
        <v>4708.4915500000006</v>
      </c>
      <c r="D1521" s="186">
        <f t="shared" si="36"/>
        <v>99.086419885586949</v>
      </c>
      <c r="E1521" s="563"/>
    </row>
    <row r="1522" spans="1:5" s="8" customFormat="1" ht="31.5">
      <c r="A1522" s="241" t="s">
        <v>515</v>
      </c>
      <c r="B1522" s="135">
        <v>4751.9039999999986</v>
      </c>
      <c r="C1522" s="135">
        <v>4708.4915500000006</v>
      </c>
      <c r="D1522" s="188">
        <f t="shared" si="36"/>
        <v>99.086419885586949</v>
      </c>
      <c r="E1522" s="525" t="s">
        <v>516</v>
      </c>
    </row>
    <row r="1523" spans="1:5" s="8" customFormat="1" ht="15.75">
      <c r="A1523" s="189" t="s">
        <v>159</v>
      </c>
      <c r="B1523" s="137">
        <v>4751.9039999999986</v>
      </c>
      <c r="C1523" s="137">
        <v>4708.4915500000006</v>
      </c>
      <c r="D1523" s="186">
        <f t="shared" si="36"/>
        <v>99.086419885586949</v>
      </c>
      <c r="E1523" s="526"/>
    </row>
    <row r="1524" spans="1:5" s="8" customFormat="1" ht="15.75">
      <c r="A1524" s="241" t="s">
        <v>4</v>
      </c>
      <c r="B1524" s="135">
        <v>0</v>
      </c>
      <c r="C1524" s="135">
        <v>0</v>
      </c>
      <c r="D1524" s="188">
        <v>0</v>
      </c>
      <c r="E1524" s="526"/>
    </row>
    <row r="1525" spans="1:5" s="8" customFormat="1" ht="15.75">
      <c r="A1525" s="241" t="s">
        <v>5</v>
      </c>
      <c r="B1525" s="135">
        <v>4751.9039999999986</v>
      </c>
      <c r="C1525" s="135">
        <v>4708.4915500000006</v>
      </c>
      <c r="D1525" s="188">
        <f t="shared" si="36"/>
        <v>99.086419885586949</v>
      </c>
      <c r="E1525" s="526"/>
    </row>
    <row r="1526" spans="1:5" s="8" customFormat="1" ht="15.75">
      <c r="A1526" s="241" t="s">
        <v>9</v>
      </c>
      <c r="B1526" s="135">
        <v>0</v>
      </c>
      <c r="C1526" s="135">
        <v>0</v>
      </c>
      <c r="D1526" s="188">
        <v>0</v>
      </c>
      <c r="E1526" s="526"/>
    </row>
    <row r="1527" spans="1:5" ht="15.75">
      <c r="A1527" s="138" t="s">
        <v>7</v>
      </c>
      <c r="B1527" s="135">
        <v>0</v>
      </c>
      <c r="C1527" s="135">
        <v>0</v>
      </c>
      <c r="D1527" s="188">
        <v>0</v>
      </c>
      <c r="E1527" s="527"/>
    </row>
    <row r="1528" spans="1:5" ht="15.75">
      <c r="A1528" s="144" t="s">
        <v>28</v>
      </c>
      <c r="B1528" s="142">
        <f>B1529+B1530+B1531+B1532</f>
        <v>132588.36784999998</v>
      </c>
      <c r="C1528" s="142">
        <f>C1529+C1530+C1531+C1532</f>
        <v>108217.75257000001</v>
      </c>
      <c r="D1528" s="190">
        <f>C1528/B1528*100</f>
        <v>81.619341368187776</v>
      </c>
      <c r="E1528" s="568"/>
    </row>
    <row r="1529" spans="1:5" ht="15.75">
      <c r="A1529" s="143" t="s">
        <v>4</v>
      </c>
      <c r="B1529" s="269">
        <v>36400.626589999993</v>
      </c>
      <c r="C1529" s="269">
        <v>36337.72</v>
      </c>
      <c r="D1529" s="191">
        <f t="shared" si="36"/>
        <v>99.827182672681587</v>
      </c>
      <c r="E1529" s="569"/>
    </row>
    <row r="1530" spans="1:5" ht="15.75">
      <c r="A1530" s="143" t="s">
        <v>5</v>
      </c>
      <c r="B1530" s="269">
        <v>10011.207839999999</v>
      </c>
      <c r="C1530" s="269">
        <v>7638.5025700000015</v>
      </c>
      <c r="D1530" s="191">
        <f t="shared" si="36"/>
        <v>76.299510429502803</v>
      </c>
      <c r="E1530" s="569"/>
    </row>
    <row r="1531" spans="1:5" ht="15.75">
      <c r="A1531" s="143" t="s">
        <v>9</v>
      </c>
      <c r="B1531" s="269">
        <v>0</v>
      </c>
      <c r="C1531" s="269">
        <v>0</v>
      </c>
      <c r="D1531" s="191">
        <v>0</v>
      </c>
      <c r="E1531" s="569"/>
    </row>
    <row r="1532" spans="1:5" ht="15.75">
      <c r="A1532" s="143" t="s">
        <v>7</v>
      </c>
      <c r="B1532" s="269">
        <v>86176.533419999992</v>
      </c>
      <c r="C1532" s="269">
        <v>64241.53</v>
      </c>
      <c r="D1532" s="191">
        <f t="shared" si="36"/>
        <v>74.546430971996742</v>
      </c>
      <c r="E1532" s="569"/>
    </row>
    <row r="1533" spans="1:5" ht="30.6" customHeight="1">
      <c r="A1533" s="393" t="s">
        <v>541</v>
      </c>
      <c r="B1533" s="393"/>
      <c r="C1533" s="393"/>
      <c r="D1533" s="393"/>
      <c r="E1533" s="393"/>
    </row>
    <row r="1534" spans="1:5" ht="15.75">
      <c r="A1534" s="192" t="s">
        <v>518</v>
      </c>
      <c r="B1534" s="193">
        <v>18529.600000000002</v>
      </c>
      <c r="C1534" s="193">
        <v>18505.14</v>
      </c>
      <c r="D1534" s="193">
        <f>C1534/B1534*100</f>
        <v>99.867994991796891</v>
      </c>
      <c r="E1534" s="570"/>
    </row>
    <row r="1535" spans="1:5" s="8" customFormat="1" ht="31.5">
      <c r="A1535" s="194" t="s">
        <v>519</v>
      </c>
      <c r="B1535" s="195">
        <v>18529.600000000002</v>
      </c>
      <c r="C1535" s="195">
        <v>18505.14</v>
      </c>
      <c r="D1535" s="195">
        <f t="shared" ref="D1535:D1597" si="37">C1535/B1535*100</f>
        <v>99.867994991796891</v>
      </c>
      <c r="E1535" s="571"/>
    </row>
    <row r="1536" spans="1:5" s="8" customFormat="1" ht="15.75">
      <c r="A1536" s="192" t="s">
        <v>159</v>
      </c>
      <c r="B1536" s="193">
        <v>18529.600000000002</v>
      </c>
      <c r="C1536" s="193">
        <v>18505.14</v>
      </c>
      <c r="D1536" s="195">
        <f t="shared" si="37"/>
        <v>99.867994991796891</v>
      </c>
      <c r="E1536" s="572"/>
    </row>
    <row r="1537" spans="1:5" s="8" customFormat="1" ht="15.75">
      <c r="A1537" s="194" t="s">
        <v>4</v>
      </c>
      <c r="B1537" s="195">
        <v>0</v>
      </c>
      <c r="C1537" s="195">
        <v>0</v>
      </c>
      <c r="D1537" s="195">
        <v>0</v>
      </c>
      <c r="E1537" s="572"/>
    </row>
    <row r="1538" spans="1:5" s="8" customFormat="1" ht="15.75">
      <c r="A1538" s="194" t="s">
        <v>5</v>
      </c>
      <c r="B1538" s="195">
        <v>18529.600000000002</v>
      </c>
      <c r="C1538" s="195">
        <v>18505.14</v>
      </c>
      <c r="D1538" s="195">
        <f t="shared" si="37"/>
        <v>99.867994991796891</v>
      </c>
      <c r="E1538" s="572"/>
    </row>
    <row r="1539" spans="1:5" s="8" customFormat="1" ht="15.75">
      <c r="A1539" s="194" t="s">
        <v>520</v>
      </c>
      <c r="B1539" s="195">
        <v>0</v>
      </c>
      <c r="C1539" s="195">
        <v>0</v>
      </c>
      <c r="D1539" s="195">
        <v>0</v>
      </c>
      <c r="E1539" s="572"/>
    </row>
    <row r="1540" spans="1:5" s="8" customFormat="1" ht="15.75">
      <c r="A1540" s="194" t="s">
        <v>7</v>
      </c>
      <c r="B1540" s="195">
        <v>0</v>
      </c>
      <c r="C1540" s="195">
        <v>0</v>
      </c>
      <c r="D1540" s="195">
        <v>0</v>
      </c>
      <c r="E1540" s="573"/>
    </row>
    <row r="1541" spans="1:5" s="8" customFormat="1" ht="15.75">
      <c r="A1541" s="192" t="s">
        <v>521</v>
      </c>
      <c r="B1541" s="193">
        <v>240418.2</v>
      </c>
      <c r="C1541" s="193">
        <f>C1542+C1578</f>
        <v>236225.37</v>
      </c>
      <c r="D1541" s="193">
        <f>C1541/B1541*100</f>
        <v>98.25602637404323</v>
      </c>
      <c r="E1541" s="570"/>
    </row>
    <row r="1542" spans="1:5" s="8" customFormat="1" ht="47.25">
      <c r="A1542" s="194" t="s">
        <v>522</v>
      </c>
      <c r="B1542" s="195">
        <v>138953.60000000001</v>
      </c>
      <c r="C1542" s="195">
        <v>138715.79</v>
      </c>
      <c r="D1542" s="195">
        <f t="shared" si="37"/>
        <v>99.828856539161265</v>
      </c>
      <c r="E1542" s="574"/>
    </row>
    <row r="1543" spans="1:5" s="8" customFormat="1" ht="15.75">
      <c r="A1543" s="192" t="s">
        <v>159</v>
      </c>
      <c r="B1543" s="267">
        <v>138953.60000000001</v>
      </c>
      <c r="C1543" s="193">
        <v>138715.79</v>
      </c>
      <c r="D1543" s="193">
        <f t="shared" si="37"/>
        <v>99.828856539161265</v>
      </c>
      <c r="E1543" s="575"/>
    </row>
    <row r="1544" spans="1:5" s="8" customFormat="1" ht="15.75">
      <c r="A1544" s="194" t="s">
        <v>4</v>
      </c>
      <c r="B1544" s="195">
        <v>83495.199999999997</v>
      </c>
      <c r="C1544" s="195">
        <v>83495.199999999997</v>
      </c>
      <c r="D1544" s="195">
        <f t="shared" si="37"/>
        <v>100</v>
      </c>
      <c r="E1544" s="575"/>
    </row>
    <row r="1545" spans="1:5" s="8" customFormat="1" ht="15.75">
      <c r="A1545" s="194" t="s">
        <v>5</v>
      </c>
      <c r="B1545" s="195">
        <v>7516.4</v>
      </c>
      <c r="C1545" s="195">
        <v>7278.59</v>
      </c>
      <c r="D1545" s="195">
        <f t="shared" si="37"/>
        <v>96.836118354531436</v>
      </c>
      <c r="E1545" s="575"/>
    </row>
    <row r="1546" spans="1:5" s="8" customFormat="1" ht="15.75">
      <c r="A1546" s="194" t="s">
        <v>520</v>
      </c>
      <c r="B1546" s="195">
        <v>0</v>
      </c>
      <c r="C1546" s="195">
        <v>0</v>
      </c>
      <c r="D1546" s="195">
        <v>0</v>
      </c>
      <c r="E1546" s="575"/>
    </row>
    <row r="1547" spans="1:5" s="8" customFormat="1" ht="15.75">
      <c r="A1547" s="194" t="s">
        <v>7</v>
      </c>
      <c r="B1547" s="195">
        <v>47942</v>
      </c>
      <c r="C1547" s="195">
        <v>47942</v>
      </c>
      <c r="D1547" s="195">
        <f t="shared" si="37"/>
        <v>100</v>
      </c>
      <c r="E1547" s="576"/>
    </row>
    <row r="1548" spans="1:5" s="8" customFormat="1" ht="31.5">
      <c r="A1548" s="194" t="s">
        <v>523</v>
      </c>
      <c r="B1548" s="195">
        <v>87889.702210000003</v>
      </c>
      <c r="C1548" s="195">
        <v>87889.7</v>
      </c>
      <c r="D1548" s="195">
        <f t="shared" si="37"/>
        <v>99.999997485484698</v>
      </c>
      <c r="E1548" s="577" t="s">
        <v>524</v>
      </c>
    </row>
    <row r="1549" spans="1:5" s="8" customFormat="1" ht="15.75">
      <c r="A1549" s="192" t="s">
        <v>159</v>
      </c>
      <c r="B1549" s="193">
        <v>87889.702210000003</v>
      </c>
      <c r="C1549" s="193">
        <v>87889.7</v>
      </c>
      <c r="D1549" s="193">
        <f t="shared" si="37"/>
        <v>99.999997485484698</v>
      </c>
      <c r="E1549" s="578"/>
    </row>
    <row r="1550" spans="1:5" s="8" customFormat="1" ht="15.75">
      <c r="A1550" s="194" t="s">
        <v>4</v>
      </c>
      <c r="B1550" s="195">
        <v>83495.199999999997</v>
      </c>
      <c r="C1550" s="195">
        <v>83495.199999999997</v>
      </c>
      <c r="D1550" s="195">
        <f t="shared" si="37"/>
        <v>100</v>
      </c>
      <c r="E1550" s="578"/>
    </row>
    <row r="1551" spans="1:5" s="8" customFormat="1" ht="15.75">
      <c r="A1551" s="194" t="s">
        <v>5</v>
      </c>
      <c r="B1551" s="195">
        <v>4394.5022099999996</v>
      </c>
      <c r="C1551" s="195">
        <v>4394.5</v>
      </c>
      <c r="D1551" s="195">
        <f t="shared" si="37"/>
        <v>99.999949709889904</v>
      </c>
      <c r="E1551" s="578"/>
    </row>
    <row r="1552" spans="1:5" s="8" customFormat="1" ht="15.75">
      <c r="A1552" s="194" t="s">
        <v>520</v>
      </c>
      <c r="B1552" s="195">
        <v>0</v>
      </c>
      <c r="C1552" s="195">
        <v>0</v>
      </c>
      <c r="D1552" s="195">
        <v>0</v>
      </c>
      <c r="E1552" s="578"/>
    </row>
    <row r="1553" spans="1:5" s="8" customFormat="1" ht="50.45" customHeight="1">
      <c r="A1553" s="194" t="s">
        <v>7</v>
      </c>
      <c r="B1553" s="195">
        <v>0</v>
      </c>
      <c r="C1553" s="195">
        <v>0</v>
      </c>
      <c r="D1553" s="195">
        <v>0</v>
      </c>
      <c r="E1553" s="579"/>
    </row>
    <row r="1554" spans="1:5" s="8" customFormat="1" ht="37.9" customHeight="1">
      <c r="A1554" s="194" t="s">
        <v>525</v>
      </c>
      <c r="B1554" s="195">
        <v>2300</v>
      </c>
      <c r="C1554" s="195">
        <v>2300</v>
      </c>
      <c r="D1554" s="195">
        <f t="shared" si="37"/>
        <v>100</v>
      </c>
      <c r="E1554" s="571" t="s">
        <v>589</v>
      </c>
    </row>
    <row r="1555" spans="1:5" s="8" customFormat="1" ht="15.75">
      <c r="A1555" s="192" t="s">
        <v>159</v>
      </c>
      <c r="B1555" s="193">
        <v>2300</v>
      </c>
      <c r="C1555" s="193">
        <v>2300</v>
      </c>
      <c r="D1555" s="193">
        <f t="shared" si="37"/>
        <v>100</v>
      </c>
      <c r="E1555" s="572"/>
    </row>
    <row r="1556" spans="1:5" s="8" customFormat="1" ht="15.75">
      <c r="A1556" s="194" t="s">
        <v>4</v>
      </c>
      <c r="B1556" s="195">
        <v>0</v>
      </c>
      <c r="C1556" s="195">
        <v>0</v>
      </c>
      <c r="D1556" s="195">
        <v>0</v>
      </c>
      <c r="E1556" s="572"/>
    </row>
    <row r="1557" spans="1:5" s="8" customFormat="1" ht="15.75">
      <c r="A1557" s="194" t="s">
        <v>5</v>
      </c>
      <c r="B1557" s="195">
        <v>2300</v>
      </c>
      <c r="C1557" s="195">
        <v>2300</v>
      </c>
      <c r="D1557" s="195">
        <f t="shared" si="37"/>
        <v>100</v>
      </c>
      <c r="E1557" s="572"/>
    </row>
    <row r="1558" spans="1:5" s="8" customFormat="1" ht="15.75">
      <c r="A1558" s="194" t="s">
        <v>520</v>
      </c>
      <c r="B1558" s="195">
        <v>0</v>
      </c>
      <c r="C1558" s="195">
        <v>0</v>
      </c>
      <c r="D1558" s="195">
        <v>0</v>
      </c>
      <c r="E1558" s="572"/>
    </row>
    <row r="1559" spans="1:5" s="8" customFormat="1" ht="17.45" customHeight="1">
      <c r="A1559" s="194" t="s">
        <v>7</v>
      </c>
      <c r="B1559" s="195">
        <v>0</v>
      </c>
      <c r="C1559" s="195">
        <v>0</v>
      </c>
      <c r="D1559" s="195">
        <v>0</v>
      </c>
      <c r="E1559" s="573"/>
    </row>
    <row r="1560" spans="1:5" s="8" customFormat="1" ht="15.75">
      <c r="A1560" s="194" t="s">
        <v>526</v>
      </c>
      <c r="B1560" s="195">
        <v>187.09875999999997</v>
      </c>
      <c r="C1560" s="195">
        <v>187.09</v>
      </c>
      <c r="D1560" s="195">
        <f t="shared" si="37"/>
        <v>99.995317980728487</v>
      </c>
      <c r="E1560" s="571" t="s">
        <v>527</v>
      </c>
    </row>
    <row r="1561" spans="1:5" s="8" customFormat="1" ht="15.75">
      <c r="A1561" s="192" t="s">
        <v>159</v>
      </c>
      <c r="B1561" s="193">
        <v>187.09875999999997</v>
      </c>
      <c r="C1561" s="193">
        <v>187.09</v>
      </c>
      <c r="D1561" s="193">
        <f t="shared" si="37"/>
        <v>99.995317980728487</v>
      </c>
      <c r="E1561" s="572"/>
    </row>
    <row r="1562" spans="1:5" s="8" customFormat="1" ht="15.75">
      <c r="A1562" s="194" t="s">
        <v>4</v>
      </c>
      <c r="B1562" s="195">
        <v>0</v>
      </c>
      <c r="C1562" s="195">
        <v>0</v>
      </c>
      <c r="D1562" s="195">
        <v>0</v>
      </c>
      <c r="E1562" s="572"/>
    </row>
    <row r="1563" spans="1:5" s="8" customFormat="1" ht="15.75">
      <c r="A1563" s="194" t="s">
        <v>5</v>
      </c>
      <c r="B1563" s="195">
        <v>187.09875999999997</v>
      </c>
      <c r="C1563" s="195">
        <v>187.09</v>
      </c>
      <c r="D1563" s="195">
        <f t="shared" si="37"/>
        <v>99.995317980728487</v>
      </c>
      <c r="E1563" s="572"/>
    </row>
    <row r="1564" spans="1:5" s="8" customFormat="1" ht="15.75">
      <c r="A1564" s="194" t="s">
        <v>520</v>
      </c>
      <c r="B1564" s="195">
        <v>0</v>
      </c>
      <c r="C1564" s="195">
        <v>0</v>
      </c>
      <c r="D1564" s="195">
        <v>0</v>
      </c>
      <c r="E1564" s="572"/>
    </row>
    <row r="1565" spans="1:5" s="8" customFormat="1" ht="15.75">
      <c r="A1565" s="194" t="s">
        <v>7</v>
      </c>
      <c r="B1565" s="195">
        <v>0</v>
      </c>
      <c r="C1565" s="195">
        <v>0</v>
      </c>
      <c r="D1565" s="195">
        <v>0</v>
      </c>
      <c r="E1565" s="573"/>
    </row>
    <row r="1566" spans="1:5" s="8" customFormat="1" ht="31.5">
      <c r="A1566" s="194" t="s">
        <v>528</v>
      </c>
      <c r="B1566" s="195">
        <v>0.1</v>
      </c>
      <c r="C1566" s="195">
        <v>0</v>
      </c>
      <c r="D1566" s="195">
        <f t="shared" si="37"/>
        <v>0</v>
      </c>
      <c r="E1566" s="571" t="s">
        <v>529</v>
      </c>
    </row>
    <row r="1567" spans="1:5" s="8" customFormat="1" ht="15.75">
      <c r="A1567" s="192" t="s">
        <v>159</v>
      </c>
      <c r="B1567" s="193">
        <v>0.1</v>
      </c>
      <c r="C1567" s="193">
        <v>0</v>
      </c>
      <c r="D1567" s="193">
        <f t="shared" si="37"/>
        <v>0</v>
      </c>
      <c r="E1567" s="572"/>
    </row>
    <row r="1568" spans="1:5" s="8" customFormat="1" ht="15.75">
      <c r="A1568" s="194" t="s">
        <v>4</v>
      </c>
      <c r="B1568" s="195">
        <v>0</v>
      </c>
      <c r="C1568" s="195">
        <v>0</v>
      </c>
      <c r="D1568" s="195">
        <v>0</v>
      </c>
      <c r="E1568" s="572"/>
    </row>
    <row r="1569" spans="1:5" s="8" customFormat="1" ht="15.75">
      <c r="A1569" s="194" t="s">
        <v>5</v>
      </c>
      <c r="B1569" s="195">
        <v>0.1</v>
      </c>
      <c r="C1569" s="195">
        <v>0</v>
      </c>
      <c r="D1569" s="195">
        <f t="shared" si="37"/>
        <v>0</v>
      </c>
      <c r="E1569" s="572"/>
    </row>
    <row r="1570" spans="1:5" s="8" customFormat="1" ht="15.75">
      <c r="A1570" s="194" t="s">
        <v>520</v>
      </c>
      <c r="B1570" s="195">
        <v>0</v>
      </c>
      <c r="C1570" s="195">
        <v>0</v>
      </c>
      <c r="D1570" s="195">
        <v>0</v>
      </c>
      <c r="E1570" s="572"/>
    </row>
    <row r="1571" spans="1:5" s="8" customFormat="1" ht="15.75">
      <c r="A1571" s="194" t="s">
        <v>7</v>
      </c>
      <c r="B1571" s="195">
        <v>0</v>
      </c>
      <c r="C1571" s="195">
        <v>0</v>
      </c>
      <c r="D1571" s="195">
        <v>0</v>
      </c>
      <c r="E1571" s="573"/>
    </row>
    <row r="1572" spans="1:5" s="8" customFormat="1" ht="47.25">
      <c r="A1572" s="194" t="s">
        <v>530</v>
      </c>
      <c r="B1572" s="195">
        <v>48353.7</v>
      </c>
      <c r="C1572" s="195">
        <v>48339</v>
      </c>
      <c r="D1572" s="195">
        <f t="shared" si="37"/>
        <v>99.969599017241705</v>
      </c>
      <c r="E1572" s="571" t="s">
        <v>540</v>
      </c>
    </row>
    <row r="1573" spans="1:5" s="8" customFormat="1" ht="15.75">
      <c r="A1573" s="192" t="s">
        <v>159</v>
      </c>
      <c r="B1573" s="193">
        <v>48353.7</v>
      </c>
      <c r="C1573" s="193">
        <v>48339</v>
      </c>
      <c r="D1573" s="193">
        <f t="shared" si="37"/>
        <v>99.969599017241705</v>
      </c>
      <c r="E1573" s="572"/>
    </row>
    <row r="1574" spans="1:5" s="8" customFormat="1" ht="15.75">
      <c r="A1574" s="194" t="s">
        <v>4</v>
      </c>
      <c r="B1574" s="195">
        <v>0</v>
      </c>
      <c r="C1574" s="195">
        <v>0</v>
      </c>
      <c r="D1574" s="195">
        <v>0</v>
      </c>
      <c r="E1574" s="572"/>
    </row>
    <row r="1575" spans="1:5" s="8" customFormat="1" ht="15.75">
      <c r="A1575" s="194" t="s">
        <v>5</v>
      </c>
      <c r="B1575" s="195">
        <v>411.7</v>
      </c>
      <c r="C1575" s="195">
        <v>397</v>
      </c>
      <c r="D1575" s="195">
        <f t="shared" si="37"/>
        <v>96.429438911828996</v>
      </c>
      <c r="E1575" s="572"/>
    </row>
    <row r="1576" spans="1:5" s="8" customFormat="1" ht="15.75">
      <c r="A1576" s="194" t="s">
        <v>520</v>
      </c>
      <c r="B1576" s="195">
        <v>0</v>
      </c>
      <c r="C1576" s="195">
        <v>0</v>
      </c>
      <c r="D1576" s="195">
        <v>0</v>
      </c>
      <c r="E1576" s="572"/>
    </row>
    <row r="1577" spans="1:5" s="8" customFormat="1" ht="15.75">
      <c r="A1577" s="194" t="s">
        <v>7</v>
      </c>
      <c r="B1577" s="195">
        <v>47942</v>
      </c>
      <c r="C1577" s="195">
        <v>47942</v>
      </c>
      <c r="D1577" s="195">
        <f t="shared" si="37"/>
        <v>100</v>
      </c>
      <c r="E1577" s="573"/>
    </row>
    <row r="1578" spans="1:5" s="8" customFormat="1" ht="31.5">
      <c r="A1578" s="194" t="s">
        <v>531</v>
      </c>
      <c r="B1578" s="195">
        <v>101464.59999999998</v>
      </c>
      <c r="C1578" s="195">
        <f>C1579</f>
        <v>97509.58</v>
      </c>
      <c r="D1578" s="195">
        <f t="shared" si="37"/>
        <v>96.102069096019719</v>
      </c>
      <c r="E1578" s="580"/>
    </row>
    <row r="1579" spans="1:5" s="8" customFormat="1" ht="15.75">
      <c r="A1579" s="192" t="s">
        <v>159</v>
      </c>
      <c r="B1579" s="193">
        <v>101464.59999999998</v>
      </c>
      <c r="C1579" s="193">
        <v>97509.58</v>
      </c>
      <c r="D1579" s="193">
        <f t="shared" si="37"/>
        <v>96.102069096019719</v>
      </c>
      <c r="E1579" s="581"/>
    </row>
    <row r="1580" spans="1:5" s="8" customFormat="1" ht="15.75">
      <c r="A1580" s="194" t="s">
        <v>4</v>
      </c>
      <c r="B1580" s="195">
        <v>0</v>
      </c>
      <c r="C1580" s="195">
        <v>0</v>
      </c>
      <c r="D1580" s="195">
        <v>0</v>
      </c>
      <c r="E1580" s="581"/>
    </row>
    <row r="1581" spans="1:5" s="8" customFormat="1" ht="15.75">
      <c r="A1581" s="194" t="s">
        <v>5</v>
      </c>
      <c r="B1581" s="195">
        <v>101464.59999999998</v>
      </c>
      <c r="C1581" s="195">
        <v>97509.58</v>
      </c>
      <c r="D1581" s="195">
        <f t="shared" si="37"/>
        <v>96.102069096019719</v>
      </c>
      <c r="E1581" s="581"/>
    </row>
    <row r="1582" spans="1:5" s="8" customFormat="1" ht="15.75">
      <c r="A1582" s="194" t="s">
        <v>279</v>
      </c>
      <c r="B1582" s="195">
        <v>0</v>
      </c>
      <c r="C1582" s="195">
        <v>0</v>
      </c>
      <c r="D1582" s="195">
        <v>0</v>
      </c>
      <c r="E1582" s="581"/>
    </row>
    <row r="1583" spans="1:5" s="8" customFormat="1" ht="15.75">
      <c r="A1583" s="194" t="s">
        <v>520</v>
      </c>
      <c r="B1583" s="195">
        <v>0</v>
      </c>
      <c r="C1583" s="195">
        <v>0</v>
      </c>
      <c r="D1583" s="195">
        <v>0</v>
      </c>
      <c r="E1583" s="581"/>
    </row>
    <row r="1584" spans="1:5" s="8" customFormat="1" ht="15.75">
      <c r="A1584" s="194" t="s">
        <v>7</v>
      </c>
      <c r="B1584" s="195">
        <v>0</v>
      </c>
      <c r="C1584" s="195">
        <v>0</v>
      </c>
      <c r="D1584" s="195">
        <v>0</v>
      </c>
      <c r="E1584" s="582"/>
    </row>
    <row r="1585" spans="1:5" s="8" customFormat="1" ht="63">
      <c r="A1585" s="194" t="s">
        <v>532</v>
      </c>
      <c r="B1585" s="195">
        <v>97435.599999999991</v>
      </c>
      <c r="C1585" s="195">
        <f>C1586</f>
        <v>95127.78</v>
      </c>
      <c r="D1585" s="195">
        <f t="shared" si="37"/>
        <v>97.631440664397829</v>
      </c>
      <c r="E1585" s="571" t="s">
        <v>590</v>
      </c>
    </row>
    <row r="1586" spans="1:5" s="8" customFormat="1" ht="15.75">
      <c r="A1586" s="192" t="s">
        <v>159</v>
      </c>
      <c r="B1586" s="193">
        <v>97435.599999999991</v>
      </c>
      <c r="C1586" s="193">
        <f>C1588</f>
        <v>95127.78</v>
      </c>
      <c r="D1586" s="193">
        <f t="shared" si="37"/>
        <v>97.631440664397829</v>
      </c>
      <c r="E1586" s="572"/>
    </row>
    <row r="1587" spans="1:5" s="8" customFormat="1" ht="15.75">
      <c r="A1587" s="194" t="s">
        <v>4</v>
      </c>
      <c r="B1587" s="195">
        <v>0</v>
      </c>
      <c r="C1587" s="195">
        <v>0</v>
      </c>
      <c r="D1587" s="195">
        <v>0</v>
      </c>
      <c r="E1587" s="572"/>
    </row>
    <row r="1588" spans="1:5" s="8" customFormat="1" ht="15.75">
      <c r="A1588" s="194" t="s">
        <v>5</v>
      </c>
      <c r="B1588" s="195">
        <v>97435.599999999991</v>
      </c>
      <c r="C1588" s="195">
        <v>95127.78</v>
      </c>
      <c r="D1588" s="195">
        <f t="shared" si="37"/>
        <v>97.631440664397829</v>
      </c>
      <c r="E1588" s="572"/>
    </row>
    <row r="1589" spans="1:5" s="8" customFormat="1" ht="15.75">
      <c r="A1589" s="194" t="s">
        <v>520</v>
      </c>
      <c r="B1589" s="195">
        <v>0</v>
      </c>
      <c r="C1589" s="195">
        <v>0</v>
      </c>
      <c r="D1589" s="195">
        <v>0</v>
      </c>
      <c r="E1589" s="572"/>
    </row>
    <row r="1590" spans="1:5" s="8" customFormat="1" ht="18.600000000000001" customHeight="1">
      <c r="A1590" s="194" t="s">
        <v>7</v>
      </c>
      <c r="B1590" s="195">
        <v>0</v>
      </c>
      <c r="C1590" s="195">
        <v>0</v>
      </c>
      <c r="D1590" s="195">
        <v>0</v>
      </c>
      <c r="E1590" s="573"/>
    </row>
    <row r="1591" spans="1:5" s="8" customFormat="1" ht="31.5">
      <c r="A1591" s="194" t="s">
        <v>533</v>
      </c>
      <c r="B1591" s="195">
        <v>2202.3999999999996</v>
      </c>
      <c r="C1591" s="195">
        <v>560.70000000000005</v>
      </c>
      <c r="D1591" s="195">
        <f t="shared" si="37"/>
        <v>25.458590628405382</v>
      </c>
      <c r="E1591" s="571" t="s">
        <v>534</v>
      </c>
    </row>
    <row r="1592" spans="1:5" s="8" customFormat="1" ht="15.75">
      <c r="A1592" s="192" t="s">
        <v>159</v>
      </c>
      <c r="B1592" s="193">
        <v>2202.3999999999996</v>
      </c>
      <c r="C1592" s="193">
        <v>560.70000000000005</v>
      </c>
      <c r="D1592" s="193">
        <f t="shared" si="37"/>
        <v>25.458590628405382</v>
      </c>
      <c r="E1592" s="572"/>
    </row>
    <row r="1593" spans="1:5" s="8" customFormat="1" ht="15.75">
      <c r="A1593" s="194" t="s">
        <v>4</v>
      </c>
      <c r="B1593" s="195">
        <v>0</v>
      </c>
      <c r="C1593" s="195">
        <v>0</v>
      </c>
      <c r="D1593" s="195">
        <v>0</v>
      </c>
      <c r="E1593" s="572"/>
    </row>
    <row r="1594" spans="1:5" s="8" customFormat="1" ht="15.75">
      <c r="A1594" s="194" t="s">
        <v>5</v>
      </c>
      <c r="B1594" s="195">
        <v>2202.3999999999996</v>
      </c>
      <c r="C1594" s="195">
        <v>560.70000000000005</v>
      </c>
      <c r="D1594" s="195">
        <f t="shared" si="37"/>
        <v>25.458590628405382</v>
      </c>
      <c r="E1594" s="572"/>
    </row>
    <row r="1595" spans="1:5" s="8" customFormat="1" ht="15.75">
      <c r="A1595" s="194" t="s">
        <v>520</v>
      </c>
      <c r="B1595" s="195">
        <v>0</v>
      </c>
      <c r="C1595" s="195">
        <v>0</v>
      </c>
      <c r="D1595" s="195">
        <v>0</v>
      </c>
      <c r="E1595" s="572"/>
    </row>
    <row r="1596" spans="1:5" s="8" customFormat="1" ht="15.75">
      <c r="A1596" s="194" t="s">
        <v>7</v>
      </c>
      <c r="B1596" s="195">
        <v>0</v>
      </c>
      <c r="C1596" s="195">
        <v>0</v>
      </c>
      <c r="D1596" s="195">
        <v>0</v>
      </c>
      <c r="E1596" s="573"/>
    </row>
    <row r="1597" spans="1:5" s="8" customFormat="1" ht="36" customHeight="1">
      <c r="A1597" s="411" t="s">
        <v>535</v>
      </c>
      <c r="B1597" s="195">
        <v>352.4</v>
      </c>
      <c r="C1597" s="195">
        <v>347</v>
      </c>
      <c r="D1597" s="195">
        <f t="shared" si="37"/>
        <v>98.467650397275833</v>
      </c>
      <c r="E1597" s="571" t="s">
        <v>536</v>
      </c>
    </row>
    <row r="1598" spans="1:5" s="8" customFormat="1" ht="15.75">
      <c r="A1598" s="192" t="s">
        <v>159</v>
      </c>
      <c r="B1598" s="193">
        <v>352.4</v>
      </c>
      <c r="C1598" s="193">
        <v>347</v>
      </c>
      <c r="D1598" s="193">
        <f t="shared" ref="D1598:D1619" si="38">C1598/B1598*100</f>
        <v>98.467650397275833</v>
      </c>
      <c r="E1598" s="572"/>
    </row>
    <row r="1599" spans="1:5" s="8" customFormat="1" ht="15.75">
      <c r="A1599" s="194" t="s">
        <v>4</v>
      </c>
      <c r="B1599" s="195">
        <v>0</v>
      </c>
      <c r="C1599" s="195">
        <v>0</v>
      </c>
      <c r="D1599" s="195">
        <v>0</v>
      </c>
      <c r="E1599" s="572"/>
    </row>
    <row r="1600" spans="1:5" s="8" customFormat="1" ht="15.75">
      <c r="A1600" s="194" t="s">
        <v>5</v>
      </c>
      <c r="B1600" s="195">
        <v>352.4</v>
      </c>
      <c r="C1600" s="195">
        <v>347</v>
      </c>
      <c r="D1600" s="195">
        <f t="shared" si="38"/>
        <v>98.467650397275833</v>
      </c>
      <c r="E1600" s="572"/>
    </row>
    <row r="1601" spans="1:5" s="8" customFormat="1" ht="15.75">
      <c r="A1601" s="194" t="s">
        <v>520</v>
      </c>
      <c r="B1601" s="195">
        <v>0</v>
      </c>
      <c r="C1601" s="195">
        <v>0</v>
      </c>
      <c r="D1601" s="195">
        <v>0</v>
      </c>
      <c r="E1601" s="572"/>
    </row>
    <row r="1602" spans="1:5" s="8" customFormat="1" ht="15.75">
      <c r="A1602" s="194" t="s">
        <v>7</v>
      </c>
      <c r="B1602" s="195">
        <v>0</v>
      </c>
      <c r="C1602" s="195">
        <v>0</v>
      </c>
      <c r="D1602" s="195">
        <v>0</v>
      </c>
      <c r="E1602" s="573"/>
    </row>
    <row r="1603" spans="1:5" s="8" customFormat="1" ht="31.5">
      <c r="A1603" s="411" t="s">
        <v>537</v>
      </c>
      <c r="B1603" s="195">
        <v>1374.2</v>
      </c>
      <c r="C1603" s="195">
        <v>1374.12</v>
      </c>
      <c r="D1603" s="195">
        <f t="shared" si="38"/>
        <v>99.994178431087164</v>
      </c>
      <c r="E1603" s="365" t="s">
        <v>538</v>
      </c>
    </row>
    <row r="1604" spans="1:5" s="8" customFormat="1" ht="15.75">
      <c r="A1604" s="192" t="s">
        <v>159</v>
      </c>
      <c r="B1604" s="193">
        <v>1374.2</v>
      </c>
      <c r="C1604" s="193">
        <v>1374.12</v>
      </c>
      <c r="D1604" s="193">
        <f t="shared" si="38"/>
        <v>99.994178431087164</v>
      </c>
      <c r="E1604" s="366"/>
    </row>
    <row r="1605" spans="1:5" s="8" customFormat="1" ht="15.75">
      <c r="A1605" s="194" t="s">
        <v>4</v>
      </c>
      <c r="B1605" s="195">
        <v>0</v>
      </c>
      <c r="C1605" s="195">
        <v>0</v>
      </c>
      <c r="D1605" s="195">
        <v>0</v>
      </c>
      <c r="E1605" s="366"/>
    </row>
    <row r="1606" spans="1:5" s="8" customFormat="1" ht="15.75">
      <c r="A1606" s="194" t="s">
        <v>5</v>
      </c>
      <c r="B1606" s="195">
        <v>1374.2</v>
      </c>
      <c r="C1606" s="195">
        <v>1374.12</v>
      </c>
      <c r="D1606" s="195">
        <f t="shared" si="38"/>
        <v>99.994178431087164</v>
      </c>
      <c r="E1606" s="366"/>
    </row>
    <row r="1607" spans="1:5" s="8" customFormat="1" ht="15.75">
      <c r="A1607" s="194" t="s">
        <v>520</v>
      </c>
      <c r="B1607" s="195">
        <v>0</v>
      </c>
      <c r="C1607" s="195">
        <v>0</v>
      </c>
      <c r="D1607" s="195">
        <v>0</v>
      </c>
      <c r="E1607" s="367"/>
    </row>
    <row r="1608" spans="1:5" s="8" customFormat="1" ht="15.75">
      <c r="A1608" s="194" t="s">
        <v>7</v>
      </c>
      <c r="B1608" s="195">
        <v>0</v>
      </c>
      <c r="C1608" s="195">
        <v>0</v>
      </c>
      <c r="D1608" s="195">
        <v>0</v>
      </c>
      <c r="E1608" s="583"/>
    </row>
    <row r="1609" spans="1:5" s="8" customFormat="1" ht="47.25">
      <c r="A1609" s="411" t="s">
        <v>539</v>
      </c>
      <c r="B1609" s="195">
        <v>100</v>
      </c>
      <c r="C1609" s="195">
        <v>99.98</v>
      </c>
      <c r="D1609" s="195">
        <f t="shared" si="38"/>
        <v>99.98</v>
      </c>
      <c r="E1609" s="583"/>
    </row>
    <row r="1610" spans="1:5" s="8" customFormat="1" ht="15.75">
      <c r="A1610" s="192" t="s">
        <v>159</v>
      </c>
      <c r="B1610" s="193">
        <v>100</v>
      </c>
      <c r="C1610" s="193">
        <v>99.98</v>
      </c>
      <c r="D1610" s="193">
        <f t="shared" si="38"/>
        <v>99.98</v>
      </c>
      <c r="E1610" s="583"/>
    </row>
    <row r="1611" spans="1:5" s="8" customFormat="1" ht="15.75">
      <c r="A1611" s="194" t="s">
        <v>4</v>
      </c>
      <c r="B1611" s="195">
        <v>0</v>
      </c>
      <c r="C1611" s="195">
        <v>0</v>
      </c>
      <c r="D1611" s="195">
        <v>0</v>
      </c>
      <c r="E1611" s="583"/>
    </row>
    <row r="1612" spans="1:5" s="8" customFormat="1" ht="15.75">
      <c r="A1612" s="194" t="s">
        <v>5</v>
      </c>
      <c r="B1612" s="195">
        <v>100</v>
      </c>
      <c r="C1612" s="195">
        <v>99.98</v>
      </c>
      <c r="D1612" s="195">
        <f t="shared" si="38"/>
        <v>99.98</v>
      </c>
      <c r="E1612" s="583"/>
    </row>
    <row r="1613" spans="1:5" s="8" customFormat="1" ht="15.75">
      <c r="A1613" s="194" t="s">
        <v>520</v>
      </c>
      <c r="B1613" s="195">
        <v>0</v>
      </c>
      <c r="C1613" s="195">
        <v>0</v>
      </c>
      <c r="D1613" s="195">
        <v>0</v>
      </c>
      <c r="E1613" s="583"/>
    </row>
    <row r="1614" spans="1:5" ht="15.75">
      <c r="A1614" s="194" t="s">
        <v>7</v>
      </c>
      <c r="B1614" s="195">
        <v>0</v>
      </c>
      <c r="C1614" s="195">
        <v>0</v>
      </c>
      <c r="D1614" s="195">
        <v>0</v>
      </c>
      <c r="E1614" s="583"/>
    </row>
    <row r="1615" spans="1:5" ht="15.75">
      <c r="A1615" s="196" t="s">
        <v>28</v>
      </c>
      <c r="B1615" s="255">
        <f>B1616+B1617+B1618+B1619</f>
        <v>258947.8</v>
      </c>
      <c r="C1615" s="255">
        <f>C1616+C1617+C1618+C1619</f>
        <v>254730.51</v>
      </c>
      <c r="D1615" s="197">
        <f>C1615/B1615*100</f>
        <v>98.371374462343383</v>
      </c>
      <c r="E1615" s="584"/>
    </row>
    <row r="1616" spans="1:5" ht="15.75">
      <c r="A1616" s="198" t="s">
        <v>4</v>
      </c>
      <c r="B1616" s="199">
        <f>B1550</f>
        <v>83495.199999999997</v>
      </c>
      <c r="C1616" s="199">
        <f>C1544</f>
        <v>83495.199999999997</v>
      </c>
      <c r="D1616" s="199">
        <f t="shared" si="38"/>
        <v>100</v>
      </c>
      <c r="E1616" s="568"/>
    </row>
    <row r="1617" spans="1:5" ht="15.75">
      <c r="A1617" s="198" t="s">
        <v>5</v>
      </c>
      <c r="B1617" s="199">
        <f>B1581+B1545+B1538</f>
        <v>127510.59999999998</v>
      </c>
      <c r="C1617" s="199">
        <f>C1581+C1545+C1538</f>
        <v>123293.31</v>
      </c>
      <c r="D1617" s="199">
        <f t="shared" si="38"/>
        <v>96.692596537072234</v>
      </c>
      <c r="E1617" s="568"/>
    </row>
    <row r="1618" spans="1:5" ht="15.75">
      <c r="A1618" s="198" t="s">
        <v>520</v>
      </c>
      <c r="B1618" s="199">
        <v>0</v>
      </c>
      <c r="C1618" s="199">
        <f>C1539+C1546</f>
        <v>0</v>
      </c>
      <c r="D1618" s="199">
        <v>0</v>
      </c>
      <c r="E1618" s="568"/>
    </row>
    <row r="1619" spans="1:5" ht="15.75">
      <c r="A1619" s="198" t="s">
        <v>7</v>
      </c>
      <c r="B1619" s="199">
        <v>47942</v>
      </c>
      <c r="C1619" s="199">
        <v>47942</v>
      </c>
      <c r="D1619" s="199">
        <f t="shared" si="38"/>
        <v>100</v>
      </c>
      <c r="E1619" s="568"/>
    </row>
    <row r="1620" spans="1:5" ht="44.45" customHeight="1">
      <c r="A1620" s="393" t="s">
        <v>585</v>
      </c>
      <c r="B1620" s="393"/>
      <c r="C1620" s="393"/>
      <c r="D1620" s="393"/>
      <c r="E1620" s="393"/>
    </row>
    <row r="1621" spans="1:5" ht="47.25">
      <c r="A1621" s="94" t="s">
        <v>542</v>
      </c>
      <c r="B1621" s="262">
        <v>439</v>
      </c>
      <c r="C1621" s="262">
        <v>351.64753999999994</v>
      </c>
      <c r="D1621" s="130">
        <v>80.101945330296118</v>
      </c>
      <c r="E1621" s="598" t="s">
        <v>543</v>
      </c>
    </row>
    <row r="1622" spans="1:5" s="8" customFormat="1" ht="47.25">
      <c r="A1622" s="25" t="s">
        <v>544</v>
      </c>
      <c r="B1622" s="263">
        <v>439</v>
      </c>
      <c r="C1622" s="231">
        <v>351.64753999999994</v>
      </c>
      <c r="D1622" s="129">
        <v>80.101945330296118</v>
      </c>
      <c r="E1622" s="598"/>
    </row>
    <row r="1623" spans="1:5" s="8" customFormat="1" ht="15.75">
      <c r="A1623" s="54" t="s">
        <v>10</v>
      </c>
      <c r="B1623" s="262">
        <v>1139</v>
      </c>
      <c r="C1623" s="67">
        <v>351.65253999999999</v>
      </c>
      <c r="D1623" s="130">
        <v>30.873357330992093</v>
      </c>
      <c r="E1623" s="598"/>
    </row>
    <row r="1624" spans="1:5" s="8" customFormat="1" ht="15.75">
      <c r="A1624" s="47" t="s">
        <v>5</v>
      </c>
      <c r="B1624" s="263">
        <v>1139</v>
      </c>
      <c r="C1624" s="231">
        <v>351.65253999999999</v>
      </c>
      <c r="D1624" s="129">
        <v>30.873357330992093</v>
      </c>
      <c r="E1624" s="599"/>
    </row>
    <row r="1625" spans="1:5" s="8" customFormat="1" ht="47.25">
      <c r="A1625" s="28" t="s">
        <v>545</v>
      </c>
      <c r="B1625" s="262">
        <v>99365.000000000015</v>
      </c>
      <c r="C1625" s="262">
        <v>91502.915389999995</v>
      </c>
      <c r="D1625" s="130">
        <v>92.087672107885041</v>
      </c>
      <c r="E1625" s="600"/>
    </row>
    <row r="1626" spans="1:5" s="8" customFormat="1" ht="31.5">
      <c r="A1626" s="47" t="s">
        <v>546</v>
      </c>
      <c r="B1626" s="263">
        <v>21081.400000000005</v>
      </c>
      <c r="C1626" s="263">
        <v>17692.219689999998</v>
      </c>
      <c r="D1626" s="129">
        <v>83.923362252981292</v>
      </c>
      <c r="E1626" s="600"/>
    </row>
    <row r="1627" spans="1:5" s="8" customFormat="1" ht="15.75">
      <c r="A1627" s="54" t="s">
        <v>10</v>
      </c>
      <c r="B1627" s="262">
        <v>21081.400000000005</v>
      </c>
      <c r="C1627" s="67">
        <v>17692.219689999998</v>
      </c>
      <c r="D1627" s="130">
        <v>83.923362252981292</v>
      </c>
      <c r="E1627" s="600"/>
    </row>
    <row r="1628" spans="1:5" s="8" customFormat="1" ht="15.75">
      <c r="A1628" s="47" t="s">
        <v>5</v>
      </c>
      <c r="B1628" s="263">
        <v>21081.400000000005</v>
      </c>
      <c r="C1628" s="231">
        <v>17692.219689999998</v>
      </c>
      <c r="D1628" s="129">
        <v>83.923362252981292</v>
      </c>
      <c r="E1628" s="600"/>
    </row>
    <row r="1629" spans="1:5" s="8" customFormat="1" ht="31.5">
      <c r="A1629" s="412" t="s">
        <v>547</v>
      </c>
      <c r="B1629" s="263">
        <v>386.59999999999997</v>
      </c>
      <c r="C1629" s="231">
        <v>355.67185000000006</v>
      </c>
      <c r="D1629" s="129">
        <v>91.999961200206954</v>
      </c>
      <c r="E1629" s="374" t="s">
        <v>548</v>
      </c>
    </row>
    <row r="1630" spans="1:5" s="8" customFormat="1" ht="15.75">
      <c r="A1630" s="54" t="s">
        <v>10</v>
      </c>
      <c r="B1630" s="262">
        <v>386.59999999999997</v>
      </c>
      <c r="C1630" s="67">
        <v>355.67185000000006</v>
      </c>
      <c r="D1630" s="130">
        <v>91.999961200206954</v>
      </c>
      <c r="E1630" s="601"/>
    </row>
    <row r="1631" spans="1:5" s="8" customFormat="1" ht="15.75">
      <c r="A1631" s="47" t="s">
        <v>5</v>
      </c>
      <c r="B1631" s="263">
        <v>386.59999999999997</v>
      </c>
      <c r="C1631" s="231">
        <v>355.67185000000006</v>
      </c>
      <c r="D1631" s="129">
        <v>91.999961200206954</v>
      </c>
      <c r="E1631" s="602"/>
    </row>
    <row r="1632" spans="1:5" s="8" customFormat="1" ht="31.5">
      <c r="A1632" s="408" t="s">
        <v>549</v>
      </c>
      <c r="B1632" s="262">
        <v>2024.8000000000006</v>
      </c>
      <c r="C1632" s="67">
        <v>1423.67175</v>
      </c>
      <c r="D1632" s="130">
        <v>70.311722145397042</v>
      </c>
      <c r="E1632" s="374" t="s">
        <v>550</v>
      </c>
    </row>
    <row r="1633" spans="1:5" s="8" customFormat="1" ht="15.75">
      <c r="A1633" s="54" t="s">
        <v>10</v>
      </c>
      <c r="B1633" s="262">
        <v>2024.8000000000006</v>
      </c>
      <c r="C1633" s="67">
        <v>1423.67175</v>
      </c>
      <c r="D1633" s="130">
        <v>70.311722145397042</v>
      </c>
      <c r="E1633" s="601"/>
    </row>
    <row r="1634" spans="1:5" s="8" customFormat="1" ht="15.75">
      <c r="A1634" s="47" t="s">
        <v>5</v>
      </c>
      <c r="B1634" s="263">
        <v>2024.8000000000006</v>
      </c>
      <c r="C1634" s="231">
        <v>1423.67175</v>
      </c>
      <c r="D1634" s="129">
        <v>70.311722145397042</v>
      </c>
      <c r="E1634" s="602"/>
    </row>
    <row r="1635" spans="1:5" s="8" customFormat="1" ht="47.25">
      <c r="A1635" s="408" t="s">
        <v>551</v>
      </c>
      <c r="B1635" s="262">
        <v>16367.300000000003</v>
      </c>
      <c r="C1635" s="67">
        <v>14672.449489999999</v>
      </c>
      <c r="D1635" s="130">
        <v>89.644898608811459</v>
      </c>
      <c r="E1635" s="603" t="s">
        <v>552</v>
      </c>
    </row>
    <row r="1636" spans="1:5" s="8" customFormat="1" ht="15.75">
      <c r="A1636" s="54" t="s">
        <v>10</v>
      </c>
      <c r="B1636" s="262">
        <v>16367.300000000003</v>
      </c>
      <c r="C1636" s="67">
        <v>14672.449489999999</v>
      </c>
      <c r="D1636" s="130">
        <v>89.644898608811459</v>
      </c>
      <c r="E1636" s="604"/>
    </row>
    <row r="1637" spans="1:5" s="8" customFormat="1" ht="15.75">
      <c r="A1637" s="201" t="s">
        <v>5</v>
      </c>
      <c r="B1637" s="263">
        <v>16367.300000000003</v>
      </c>
      <c r="C1637" s="231">
        <v>14672.449489999999</v>
      </c>
      <c r="D1637" s="129">
        <v>89.644898608811459</v>
      </c>
      <c r="E1637" s="605"/>
    </row>
    <row r="1638" spans="1:5" s="8" customFormat="1" ht="15.75">
      <c r="A1638" s="408" t="s">
        <v>553</v>
      </c>
      <c r="B1638" s="262">
        <v>2302.7000000000003</v>
      </c>
      <c r="C1638" s="67">
        <v>1240.4266</v>
      </c>
      <c r="D1638" s="130">
        <v>53.868354540322223</v>
      </c>
      <c r="E1638" s="374" t="s">
        <v>554</v>
      </c>
    </row>
    <row r="1639" spans="1:5" s="8" customFormat="1" ht="15.75">
      <c r="A1639" s="54" t="s">
        <v>10</v>
      </c>
      <c r="B1639" s="262">
        <v>2302.7000000000003</v>
      </c>
      <c r="C1639" s="67">
        <v>1240.4266</v>
      </c>
      <c r="D1639" s="130">
        <v>53.868354540322223</v>
      </c>
      <c r="E1639" s="601"/>
    </row>
    <row r="1640" spans="1:5" s="8" customFormat="1" ht="15.75">
      <c r="A1640" s="201" t="s">
        <v>5</v>
      </c>
      <c r="B1640" s="263">
        <v>2302.7000000000003</v>
      </c>
      <c r="C1640" s="231">
        <v>1240.4266</v>
      </c>
      <c r="D1640" s="129">
        <v>53.868354540322223</v>
      </c>
      <c r="E1640" s="602"/>
    </row>
    <row r="1641" spans="1:5" s="8" customFormat="1" ht="47.25">
      <c r="A1641" s="408" t="s">
        <v>555</v>
      </c>
      <c r="B1641" s="262">
        <v>78283.600000000006</v>
      </c>
      <c r="C1641" s="67">
        <v>73810.695699999997</v>
      </c>
      <c r="D1641" s="130">
        <v>94.286281801041326</v>
      </c>
      <c r="E1641" s="606" t="s">
        <v>556</v>
      </c>
    </row>
    <row r="1642" spans="1:5" ht="15.75">
      <c r="A1642" s="49" t="s">
        <v>10</v>
      </c>
      <c r="B1642" s="264">
        <v>78283.600000000006</v>
      </c>
      <c r="C1642" s="266">
        <v>73810.695699999997</v>
      </c>
      <c r="D1642" s="202">
        <v>94.286281801041326</v>
      </c>
      <c r="E1642" s="607"/>
    </row>
    <row r="1643" spans="1:5" ht="15.75">
      <c r="A1643" s="52" t="s">
        <v>5</v>
      </c>
      <c r="B1643" s="261">
        <v>78283.600000000006</v>
      </c>
      <c r="C1643" s="265">
        <v>73810.695699999997</v>
      </c>
      <c r="D1643" s="609">
        <v>94.286281801041326</v>
      </c>
      <c r="E1643" s="608"/>
    </row>
    <row r="1644" spans="1:5" ht="15.75">
      <c r="A1644" s="68" t="s">
        <v>587</v>
      </c>
      <c r="B1644" s="256">
        <v>99804</v>
      </c>
      <c r="C1644" s="256">
        <v>91854.56293</v>
      </c>
      <c r="D1644" s="132">
        <v>92.034951434812214</v>
      </c>
      <c r="E1644" s="585"/>
    </row>
    <row r="1645" spans="1:5" ht="39" customHeight="1">
      <c r="A1645" s="391" t="s">
        <v>586</v>
      </c>
      <c r="B1645" s="391"/>
      <c r="C1645" s="391"/>
      <c r="D1645" s="391"/>
      <c r="E1645" s="391"/>
    </row>
    <row r="1646" spans="1:5" ht="47.25">
      <c r="A1646" s="203" t="s">
        <v>557</v>
      </c>
      <c r="B1646" s="262">
        <v>455445.05599999998</v>
      </c>
      <c r="C1646" s="262">
        <v>360834.02</v>
      </c>
      <c r="D1646" s="204">
        <f>C1646/B1646</f>
        <v>0.79226685029598831</v>
      </c>
      <c r="E1646" s="586"/>
    </row>
    <row r="1647" spans="1:5" s="8" customFormat="1" ht="31.5">
      <c r="A1647" s="413" t="s">
        <v>558</v>
      </c>
      <c r="B1647" s="262">
        <v>0</v>
      </c>
      <c r="C1647" s="262">
        <v>0</v>
      </c>
      <c r="D1647" s="204">
        <v>0</v>
      </c>
      <c r="E1647" s="586"/>
    </row>
    <row r="1648" spans="1:5" s="8" customFormat="1" ht="15.75">
      <c r="A1648" s="205" t="s">
        <v>10</v>
      </c>
      <c r="B1648" s="263">
        <v>0</v>
      </c>
      <c r="C1648" s="263">
        <v>0</v>
      </c>
      <c r="D1648" s="206">
        <v>0</v>
      </c>
      <c r="E1648" s="586"/>
    </row>
    <row r="1649" spans="1:5" s="8" customFormat="1" ht="15.75">
      <c r="A1649" s="207" t="s">
        <v>9</v>
      </c>
      <c r="B1649" s="263">
        <v>0</v>
      </c>
      <c r="C1649" s="263">
        <v>0</v>
      </c>
      <c r="D1649" s="206">
        <v>0</v>
      </c>
      <c r="E1649" s="586"/>
    </row>
    <row r="1650" spans="1:5" s="8" customFormat="1" ht="15.75">
      <c r="A1650" s="207" t="s">
        <v>4</v>
      </c>
      <c r="B1650" s="263">
        <v>0</v>
      </c>
      <c r="C1650" s="263">
        <v>0</v>
      </c>
      <c r="D1650" s="206">
        <v>0</v>
      </c>
      <c r="E1650" s="586"/>
    </row>
    <row r="1651" spans="1:5" s="8" customFormat="1" ht="15.75">
      <c r="A1651" s="207" t="s">
        <v>5</v>
      </c>
      <c r="B1651" s="263">
        <v>0</v>
      </c>
      <c r="C1651" s="263">
        <v>0</v>
      </c>
      <c r="D1651" s="206">
        <v>0</v>
      </c>
      <c r="E1651" s="586" t="s">
        <v>50</v>
      </c>
    </row>
    <row r="1652" spans="1:5" s="8" customFormat="1" ht="15.75">
      <c r="A1652" s="208" t="s">
        <v>7</v>
      </c>
      <c r="B1652" s="263">
        <v>0</v>
      </c>
      <c r="C1652" s="263">
        <v>0</v>
      </c>
      <c r="D1652" s="206">
        <v>0</v>
      </c>
      <c r="E1652" s="586" t="s">
        <v>50</v>
      </c>
    </row>
    <row r="1653" spans="1:5" s="8" customFormat="1" ht="63">
      <c r="A1653" s="413" t="s">
        <v>559</v>
      </c>
      <c r="B1653" s="262">
        <v>75694.396899999992</v>
      </c>
      <c r="C1653" s="262">
        <v>56978.05</v>
      </c>
      <c r="D1653" s="209">
        <f>C1653/B1653</f>
        <v>0.7527380140867469</v>
      </c>
      <c r="E1653" s="586" t="s">
        <v>50</v>
      </c>
    </row>
    <row r="1654" spans="1:5" s="8" customFormat="1" ht="15.75">
      <c r="A1654" s="205" t="s">
        <v>10</v>
      </c>
      <c r="B1654" s="263">
        <v>75694.395999999979</v>
      </c>
      <c r="C1654" s="263">
        <v>56978.05</v>
      </c>
      <c r="D1654" s="206">
        <f>C1654/B1654</f>
        <v>0.75273802303673865</v>
      </c>
      <c r="E1654" s="586" t="s">
        <v>50</v>
      </c>
    </row>
    <row r="1655" spans="1:5" s="8" customFormat="1" ht="15.75">
      <c r="A1655" s="208" t="s">
        <v>9</v>
      </c>
      <c r="B1655" s="263">
        <v>0</v>
      </c>
      <c r="C1655" s="263">
        <v>0</v>
      </c>
      <c r="D1655" s="206">
        <v>0</v>
      </c>
      <c r="E1655" s="586" t="s">
        <v>50</v>
      </c>
    </row>
    <row r="1656" spans="1:5" s="8" customFormat="1" ht="15.75">
      <c r="A1656" s="208" t="s">
        <v>4</v>
      </c>
      <c r="B1656" s="263">
        <v>16361.596</v>
      </c>
      <c r="C1656" s="263">
        <v>16361.6</v>
      </c>
      <c r="D1656" s="206">
        <f>C1656/B1656</f>
        <v>1.0000002444749279</v>
      </c>
      <c r="E1656" s="586" t="s">
        <v>50</v>
      </c>
    </row>
    <row r="1657" spans="1:5" s="8" customFormat="1" ht="15.75">
      <c r="A1657" s="145" t="s">
        <v>5</v>
      </c>
      <c r="B1657" s="263">
        <v>48832.799999999988</v>
      </c>
      <c r="C1657" s="263">
        <v>35366.450000000004</v>
      </c>
      <c r="D1657" s="210">
        <f>C1657/B1657</f>
        <v>0.7242355547910424</v>
      </c>
      <c r="E1657" s="586" t="s">
        <v>50</v>
      </c>
    </row>
    <row r="1658" spans="1:5" s="8" customFormat="1" ht="15.75">
      <c r="A1658" s="207" t="s">
        <v>7</v>
      </c>
      <c r="B1658" s="263">
        <v>10500</v>
      </c>
      <c r="C1658" s="263">
        <v>5250</v>
      </c>
      <c r="D1658" s="206">
        <f>C1658/B1658</f>
        <v>0.5</v>
      </c>
      <c r="E1658" s="586" t="s">
        <v>50</v>
      </c>
    </row>
    <row r="1659" spans="1:5" s="8" customFormat="1" ht="63">
      <c r="A1659" s="413" t="s">
        <v>560</v>
      </c>
      <c r="B1659" s="262">
        <v>286.7</v>
      </c>
      <c r="C1659" s="262">
        <v>286.65999999999997</v>
      </c>
      <c r="D1659" s="209">
        <f>C1659/B1659</f>
        <v>0.9998604813393791</v>
      </c>
      <c r="E1659" s="587" t="s">
        <v>561</v>
      </c>
    </row>
    <row r="1660" spans="1:5" s="8" customFormat="1" ht="15.75">
      <c r="A1660" s="205" t="s">
        <v>10</v>
      </c>
      <c r="B1660" s="263">
        <v>286.7</v>
      </c>
      <c r="C1660" s="263">
        <v>286.65999999999997</v>
      </c>
      <c r="D1660" s="414">
        <f>C1660/B1660</f>
        <v>0.9998604813393791</v>
      </c>
      <c r="E1660" s="588"/>
    </row>
    <row r="1661" spans="1:5" s="8" customFormat="1" ht="15.75">
      <c r="A1661" s="208" t="s">
        <v>9</v>
      </c>
      <c r="B1661" s="263">
        <v>0</v>
      </c>
      <c r="C1661" s="263">
        <v>0</v>
      </c>
      <c r="D1661" s="414">
        <v>0</v>
      </c>
      <c r="E1661" s="588"/>
    </row>
    <row r="1662" spans="1:5" s="8" customFormat="1" ht="15.75">
      <c r="A1662" s="208" t="s">
        <v>4</v>
      </c>
      <c r="B1662" s="263">
        <v>0</v>
      </c>
      <c r="C1662" s="263">
        <v>0</v>
      </c>
      <c r="D1662" s="414">
        <v>0</v>
      </c>
      <c r="E1662" s="588"/>
    </row>
    <row r="1663" spans="1:5" s="8" customFormat="1" ht="15.75">
      <c r="A1663" s="145" t="s">
        <v>5</v>
      </c>
      <c r="B1663" s="263">
        <v>286.7</v>
      </c>
      <c r="C1663" s="263">
        <v>286.65999999999997</v>
      </c>
      <c r="D1663" s="414">
        <f>C1663/B1663</f>
        <v>0.9998604813393791</v>
      </c>
      <c r="E1663" s="588"/>
    </row>
    <row r="1664" spans="1:5" s="8" customFormat="1" ht="15.75">
      <c r="A1664" s="207" t="s">
        <v>7</v>
      </c>
      <c r="B1664" s="263">
        <v>0</v>
      </c>
      <c r="C1664" s="263">
        <v>0</v>
      </c>
      <c r="D1664" s="414">
        <v>0</v>
      </c>
      <c r="E1664" s="589"/>
    </row>
    <row r="1665" spans="1:5" s="8" customFormat="1" ht="47.25">
      <c r="A1665" s="413" t="s">
        <v>562</v>
      </c>
      <c r="B1665" s="262">
        <v>61298.296899999994</v>
      </c>
      <c r="C1665" s="262">
        <v>50753.36</v>
      </c>
      <c r="D1665" s="204">
        <f>C1665/B1665</f>
        <v>0.82797341144399728</v>
      </c>
      <c r="E1665" s="587" t="s">
        <v>563</v>
      </c>
    </row>
    <row r="1666" spans="1:5" s="8" customFormat="1" ht="15.75">
      <c r="A1666" s="413" t="s">
        <v>10</v>
      </c>
      <c r="B1666" s="263">
        <v>61298.296899999994</v>
      </c>
      <c r="C1666" s="263">
        <v>50753.36</v>
      </c>
      <c r="D1666" s="206">
        <f>C1666/B1666</f>
        <v>0.82797341144399728</v>
      </c>
      <c r="E1666" s="588"/>
    </row>
    <row r="1667" spans="1:5" s="8" customFormat="1" ht="15.75">
      <c r="A1667" s="415" t="s">
        <v>9</v>
      </c>
      <c r="B1667" s="263">
        <v>0</v>
      </c>
      <c r="C1667" s="263">
        <v>0</v>
      </c>
      <c r="D1667" s="206">
        <v>0</v>
      </c>
      <c r="E1667" s="588"/>
    </row>
    <row r="1668" spans="1:5" s="8" customFormat="1" ht="15.75">
      <c r="A1668" s="207" t="s">
        <v>4</v>
      </c>
      <c r="B1668" s="263">
        <v>16361.596</v>
      </c>
      <c r="C1668" s="263">
        <v>16361.6</v>
      </c>
      <c r="D1668" s="206">
        <f>C1668/B1668</f>
        <v>1.0000002444749279</v>
      </c>
      <c r="E1668" s="588"/>
    </row>
    <row r="1669" spans="1:5" s="8" customFormat="1" ht="15.75">
      <c r="A1669" s="207" t="s">
        <v>5</v>
      </c>
      <c r="B1669" s="263">
        <v>44936.7</v>
      </c>
      <c r="C1669" s="263">
        <v>34391.760000000002</v>
      </c>
      <c r="D1669" s="206">
        <f>C1669/B1669</f>
        <v>0.7653379086581793</v>
      </c>
      <c r="E1669" s="588"/>
    </row>
    <row r="1670" spans="1:5" s="8" customFormat="1" ht="15.75">
      <c r="A1670" s="415" t="s">
        <v>7</v>
      </c>
      <c r="B1670" s="263">
        <v>8.9999999999999998E-4</v>
      </c>
      <c r="C1670" s="263">
        <v>0</v>
      </c>
      <c r="D1670" s="206">
        <v>0</v>
      </c>
      <c r="E1670" s="589"/>
    </row>
    <row r="1671" spans="1:5" s="8" customFormat="1" ht="47.25">
      <c r="A1671" s="413" t="s">
        <v>564</v>
      </c>
      <c r="B1671" s="262">
        <v>3198.6</v>
      </c>
      <c r="C1671" s="262">
        <v>277.26</v>
      </c>
      <c r="D1671" s="204">
        <f>C1671/B1671</f>
        <v>8.6681673232039014E-2</v>
      </c>
      <c r="E1671" s="203" t="s">
        <v>50</v>
      </c>
    </row>
    <row r="1672" spans="1:5" s="8" customFormat="1" ht="15.75">
      <c r="A1672" s="416" t="s">
        <v>10</v>
      </c>
      <c r="B1672" s="263">
        <v>3198.6</v>
      </c>
      <c r="C1672" s="263">
        <v>277.26</v>
      </c>
      <c r="D1672" s="206">
        <f>C1672/B1672</f>
        <v>8.6681673232039014E-2</v>
      </c>
      <c r="E1672" s="590" t="s">
        <v>565</v>
      </c>
    </row>
    <row r="1673" spans="1:5" s="8" customFormat="1" ht="15.75">
      <c r="A1673" s="208" t="s">
        <v>9</v>
      </c>
      <c r="B1673" s="263">
        <v>0</v>
      </c>
      <c r="C1673" s="263">
        <v>0</v>
      </c>
      <c r="D1673" s="206">
        <v>0</v>
      </c>
      <c r="E1673" s="590"/>
    </row>
    <row r="1674" spans="1:5" s="8" customFormat="1" ht="15.75">
      <c r="A1674" s="208" t="s">
        <v>4</v>
      </c>
      <c r="B1674" s="263">
        <v>0</v>
      </c>
      <c r="C1674" s="263">
        <v>0</v>
      </c>
      <c r="D1674" s="206">
        <v>0</v>
      </c>
      <c r="E1674" s="590"/>
    </row>
    <row r="1675" spans="1:5" s="8" customFormat="1" ht="15.75">
      <c r="A1675" s="208" t="s">
        <v>5</v>
      </c>
      <c r="B1675" s="263">
        <v>3198.6</v>
      </c>
      <c r="C1675" s="263">
        <v>277.26</v>
      </c>
      <c r="D1675" s="206">
        <f>C1675/B1675</f>
        <v>8.6681673232039014E-2</v>
      </c>
      <c r="E1675" s="590"/>
    </row>
    <row r="1676" spans="1:5" s="8" customFormat="1" ht="15.75">
      <c r="A1676" s="207" t="s">
        <v>7</v>
      </c>
      <c r="B1676" s="263">
        <v>0</v>
      </c>
      <c r="C1676" s="263">
        <v>0</v>
      </c>
      <c r="D1676" s="206">
        <v>0</v>
      </c>
      <c r="E1676" s="590"/>
    </row>
    <row r="1677" spans="1:5" s="8" customFormat="1" ht="31.5">
      <c r="A1677" s="413" t="s">
        <v>566</v>
      </c>
      <c r="B1677" s="262">
        <v>410.79999999999995</v>
      </c>
      <c r="C1677" s="262">
        <v>410.77</v>
      </c>
      <c r="D1677" s="204">
        <f>C1677/B1677</f>
        <v>0.99992697176241485</v>
      </c>
      <c r="E1677" s="591"/>
    </row>
    <row r="1678" spans="1:5" s="8" customFormat="1" ht="15.75">
      <c r="A1678" s="416" t="s">
        <v>10</v>
      </c>
      <c r="B1678" s="263">
        <v>410.79999999999995</v>
      </c>
      <c r="C1678" s="263">
        <v>410.77</v>
      </c>
      <c r="D1678" s="206">
        <f>C1678/B1678</f>
        <v>0.99992697176241485</v>
      </c>
      <c r="E1678" s="590" t="str">
        <f>'[1]2016 год '!$AF$36</f>
        <v>Контракт №0187300013715000126 заключен 01.07.2015 на выполнение инженерных изысканий и разработку ПСД на сумму 586,81 тыс. рублей. Работы выполнены и оплачены в полном объеме.</v>
      </c>
    </row>
    <row r="1679" spans="1:5" s="8" customFormat="1" ht="15.75">
      <c r="A1679" s="208" t="s">
        <v>9</v>
      </c>
      <c r="B1679" s="263">
        <v>0</v>
      </c>
      <c r="C1679" s="263">
        <v>0</v>
      </c>
      <c r="D1679" s="206">
        <v>0</v>
      </c>
      <c r="E1679" s="590"/>
    </row>
    <row r="1680" spans="1:5" s="8" customFormat="1" ht="15.75">
      <c r="A1680" s="208" t="s">
        <v>4</v>
      </c>
      <c r="B1680" s="263">
        <v>0</v>
      </c>
      <c r="C1680" s="263">
        <v>0</v>
      </c>
      <c r="D1680" s="206">
        <v>0</v>
      </c>
      <c r="E1680" s="590"/>
    </row>
    <row r="1681" spans="1:5" s="8" customFormat="1" ht="15.75">
      <c r="A1681" s="208" t="s">
        <v>5</v>
      </c>
      <c r="B1681" s="263">
        <v>410.79999999999995</v>
      </c>
      <c r="C1681" s="263">
        <v>410.77</v>
      </c>
      <c r="D1681" s="206">
        <f>C1681/B1681</f>
        <v>0.99992697176241485</v>
      </c>
      <c r="E1681" s="590"/>
    </row>
    <row r="1682" spans="1:5" s="8" customFormat="1" ht="15.75">
      <c r="A1682" s="207" t="s">
        <v>7</v>
      </c>
      <c r="B1682" s="263">
        <v>0</v>
      </c>
      <c r="C1682" s="263">
        <v>0</v>
      </c>
      <c r="D1682" s="206">
        <v>0</v>
      </c>
      <c r="E1682" s="590"/>
    </row>
    <row r="1683" spans="1:5" s="8" customFormat="1" ht="47.25">
      <c r="A1683" s="413" t="s">
        <v>567</v>
      </c>
      <c r="B1683" s="262">
        <v>10500</v>
      </c>
      <c r="C1683" s="262">
        <v>5250</v>
      </c>
      <c r="D1683" s="204">
        <f>C1683/B1683</f>
        <v>0.5</v>
      </c>
      <c r="E1683" s="591"/>
    </row>
    <row r="1684" spans="1:5" s="8" customFormat="1" ht="15.75">
      <c r="A1684" s="416" t="s">
        <v>10</v>
      </c>
      <c r="B1684" s="263">
        <v>10500</v>
      </c>
      <c r="C1684" s="263">
        <v>5250</v>
      </c>
      <c r="D1684" s="206">
        <f>C1684/B1684</f>
        <v>0.5</v>
      </c>
      <c r="E1684" s="590" t="s">
        <v>568</v>
      </c>
    </row>
    <row r="1685" spans="1:5" s="8" customFormat="1" ht="15.75">
      <c r="A1685" s="208" t="s">
        <v>9</v>
      </c>
      <c r="B1685" s="263">
        <v>0</v>
      </c>
      <c r="C1685" s="263">
        <v>0</v>
      </c>
      <c r="D1685" s="206">
        <v>0</v>
      </c>
      <c r="E1685" s="590"/>
    </row>
    <row r="1686" spans="1:5" s="8" customFormat="1" ht="15.75">
      <c r="A1686" s="208" t="s">
        <v>4</v>
      </c>
      <c r="B1686" s="263">
        <v>0</v>
      </c>
      <c r="C1686" s="263">
        <v>0</v>
      </c>
      <c r="D1686" s="206">
        <v>0</v>
      </c>
      <c r="E1686" s="590"/>
    </row>
    <row r="1687" spans="1:5" s="8" customFormat="1" ht="15.75">
      <c r="A1687" s="208" t="s">
        <v>5</v>
      </c>
      <c r="B1687" s="263">
        <v>0</v>
      </c>
      <c r="C1687" s="263">
        <v>0</v>
      </c>
      <c r="D1687" s="206">
        <v>0</v>
      </c>
      <c r="E1687" s="590"/>
    </row>
    <row r="1688" spans="1:5" s="8" customFormat="1" ht="15.75">
      <c r="A1688" s="207" t="s">
        <v>7</v>
      </c>
      <c r="B1688" s="263">
        <v>10500</v>
      </c>
      <c r="C1688" s="263">
        <v>5250</v>
      </c>
      <c r="D1688" s="206">
        <f>C1688/B1688</f>
        <v>0.5</v>
      </c>
      <c r="E1688" s="590"/>
    </row>
    <row r="1689" spans="1:5" s="8" customFormat="1" ht="15.75">
      <c r="A1689" s="413" t="s">
        <v>569</v>
      </c>
      <c r="B1689" s="262">
        <v>250662.66000000003</v>
      </c>
      <c r="C1689" s="262">
        <v>239311.97000000003</v>
      </c>
      <c r="D1689" s="204">
        <f>C1689/B1689</f>
        <v>0.95471726822016489</v>
      </c>
      <c r="E1689" s="587" t="s">
        <v>570</v>
      </c>
    </row>
    <row r="1690" spans="1:5" s="8" customFormat="1" ht="15.75">
      <c r="A1690" s="413" t="s">
        <v>10</v>
      </c>
      <c r="B1690" s="263">
        <v>250662.66000000003</v>
      </c>
      <c r="C1690" s="263">
        <v>239311.97000000003</v>
      </c>
      <c r="D1690" s="206">
        <f>C1690/B1690</f>
        <v>0.95471726822016489</v>
      </c>
      <c r="E1690" s="588"/>
    </row>
    <row r="1691" spans="1:5" s="8" customFormat="1" ht="15.75">
      <c r="A1691" s="415" t="s">
        <v>9</v>
      </c>
      <c r="B1691" s="231">
        <v>0</v>
      </c>
      <c r="C1691" s="231">
        <v>0</v>
      </c>
      <c r="D1691" s="206">
        <v>0</v>
      </c>
      <c r="E1691" s="588"/>
    </row>
    <row r="1692" spans="1:5" s="8" customFormat="1" ht="15.75">
      <c r="A1692" s="207" t="s">
        <v>4</v>
      </c>
      <c r="B1692" s="231">
        <v>223176.46000000002</v>
      </c>
      <c r="C1692" s="231">
        <v>213074.33000000002</v>
      </c>
      <c r="D1692" s="206">
        <f>C1692/B1692</f>
        <v>0.95473478699321601</v>
      </c>
      <c r="E1692" s="588"/>
    </row>
    <row r="1693" spans="1:5" s="8" customFormat="1" ht="15.75">
      <c r="A1693" s="415" t="s">
        <v>5</v>
      </c>
      <c r="B1693" s="231">
        <v>27486.2</v>
      </c>
      <c r="C1693" s="231">
        <v>26237.64</v>
      </c>
      <c r="D1693" s="206">
        <f>C1693/B1693</f>
        <v>0.95457502310250231</v>
      </c>
      <c r="E1693" s="588"/>
    </row>
    <row r="1694" spans="1:5" s="8" customFormat="1" ht="15.75">
      <c r="A1694" s="207" t="s">
        <v>7</v>
      </c>
      <c r="B1694" s="231">
        <v>0</v>
      </c>
      <c r="C1694" s="231">
        <v>0</v>
      </c>
      <c r="D1694" s="206">
        <v>0</v>
      </c>
      <c r="E1694" s="589"/>
    </row>
    <row r="1695" spans="1:5" s="8" customFormat="1" ht="15.75">
      <c r="A1695" s="417" t="s">
        <v>571</v>
      </c>
      <c r="B1695" s="67">
        <v>129088</v>
      </c>
      <c r="C1695" s="67">
        <v>64544</v>
      </c>
      <c r="D1695" s="204">
        <f>C1695/B1695</f>
        <v>0.5</v>
      </c>
      <c r="E1695" s="587" t="s">
        <v>572</v>
      </c>
    </row>
    <row r="1696" spans="1:5" s="8" customFormat="1" ht="15.75">
      <c r="A1696" s="416" t="s">
        <v>10</v>
      </c>
      <c r="B1696" s="231">
        <v>129088</v>
      </c>
      <c r="C1696" s="231">
        <v>64544</v>
      </c>
      <c r="D1696" s="206">
        <f>C1696/B1696</f>
        <v>0.5</v>
      </c>
      <c r="E1696" s="588"/>
    </row>
    <row r="1697" spans="1:5" s="8" customFormat="1" ht="15.75">
      <c r="A1697" s="208" t="s">
        <v>9</v>
      </c>
      <c r="B1697" s="231">
        <v>0</v>
      </c>
      <c r="C1697" s="231">
        <v>0</v>
      </c>
      <c r="D1697" s="206">
        <v>0</v>
      </c>
      <c r="E1697" s="588"/>
    </row>
    <row r="1698" spans="1:5" s="8" customFormat="1" ht="15.75">
      <c r="A1698" s="145" t="s">
        <v>4</v>
      </c>
      <c r="B1698" s="231">
        <v>0</v>
      </c>
      <c r="C1698" s="231">
        <v>0</v>
      </c>
      <c r="D1698" s="206">
        <v>0</v>
      </c>
      <c r="E1698" s="588"/>
    </row>
    <row r="1699" spans="1:5" s="8" customFormat="1" ht="15.75">
      <c r="A1699" s="208" t="s">
        <v>5</v>
      </c>
      <c r="B1699" s="231">
        <v>0</v>
      </c>
      <c r="C1699" s="231">
        <v>0</v>
      </c>
      <c r="D1699" s="206">
        <v>0</v>
      </c>
      <c r="E1699" s="588"/>
    </row>
    <row r="1700" spans="1:5" s="8" customFormat="1" ht="15.75">
      <c r="A1700" s="145" t="s">
        <v>7</v>
      </c>
      <c r="B1700" s="231">
        <v>129088</v>
      </c>
      <c r="C1700" s="231">
        <v>64544</v>
      </c>
      <c r="D1700" s="206">
        <f t="shared" ref="D1700:D1706" si="39">C1700/B1700</f>
        <v>0.5</v>
      </c>
      <c r="E1700" s="589"/>
    </row>
    <row r="1701" spans="1:5" s="8" customFormat="1" ht="47.25">
      <c r="A1701" s="203" t="s">
        <v>573</v>
      </c>
      <c r="B1701" s="262">
        <v>6710.5047999999997</v>
      </c>
      <c r="C1701" s="262">
        <v>6643.1821400000008</v>
      </c>
      <c r="D1701" s="204">
        <f t="shared" si="39"/>
        <v>0.98996757144112335</v>
      </c>
      <c r="E1701" s="586" t="s">
        <v>50</v>
      </c>
    </row>
    <row r="1702" spans="1:5" s="8" customFormat="1" ht="31.5">
      <c r="A1702" s="417" t="s">
        <v>574</v>
      </c>
      <c r="B1702" s="67">
        <v>5177.6635400000005</v>
      </c>
      <c r="C1702" s="67">
        <v>5115.4009999999998</v>
      </c>
      <c r="D1702" s="204">
        <f t="shared" si="39"/>
        <v>0.98797478060924737</v>
      </c>
      <c r="E1702" s="586"/>
    </row>
    <row r="1703" spans="1:5" s="8" customFormat="1" ht="15.75">
      <c r="A1703" s="418" t="s">
        <v>10</v>
      </c>
      <c r="B1703" s="231">
        <v>5177.6635400000005</v>
      </c>
      <c r="C1703" s="231">
        <v>5115.4009999999998</v>
      </c>
      <c r="D1703" s="206">
        <f t="shared" si="39"/>
        <v>0.98797478060924737</v>
      </c>
      <c r="E1703" s="590" t="s">
        <v>575</v>
      </c>
    </row>
    <row r="1704" spans="1:5" s="8" customFormat="1" ht="15.75">
      <c r="A1704" s="145" t="s">
        <v>9</v>
      </c>
      <c r="B1704" s="231">
        <v>521.84302000000002</v>
      </c>
      <c r="C1704" s="231">
        <v>521.84300000000007</v>
      </c>
      <c r="D1704" s="206">
        <f t="shared" si="39"/>
        <v>0.99999996167429828</v>
      </c>
      <c r="E1704" s="590"/>
    </row>
    <row r="1705" spans="1:5" s="8" customFormat="1" ht="15.75">
      <c r="A1705" s="145" t="s">
        <v>4</v>
      </c>
      <c r="B1705" s="231">
        <v>3351.221</v>
      </c>
      <c r="C1705" s="231">
        <v>3351.2150000000001</v>
      </c>
      <c r="D1705" s="206">
        <f t="shared" si="39"/>
        <v>0.99999820960778185</v>
      </c>
      <c r="E1705" s="590"/>
    </row>
    <row r="1706" spans="1:5" s="8" customFormat="1" ht="15.75">
      <c r="A1706" s="145" t="s">
        <v>5</v>
      </c>
      <c r="B1706" s="231">
        <v>1304.59952</v>
      </c>
      <c r="C1706" s="231">
        <v>1242.3429999999998</v>
      </c>
      <c r="D1706" s="206">
        <f t="shared" si="39"/>
        <v>0.9522792097915227</v>
      </c>
      <c r="E1706" s="590"/>
    </row>
    <row r="1707" spans="1:5" s="8" customFormat="1" ht="15.75">
      <c r="A1707" s="145" t="s">
        <v>7</v>
      </c>
      <c r="B1707" s="231">
        <v>0</v>
      </c>
      <c r="C1707" s="231">
        <v>0</v>
      </c>
      <c r="D1707" s="206">
        <v>0</v>
      </c>
      <c r="E1707" s="590"/>
    </row>
    <row r="1708" spans="1:5" s="8" customFormat="1" ht="49.9" customHeight="1">
      <c r="A1708" s="413" t="s">
        <v>576</v>
      </c>
      <c r="B1708" s="67">
        <v>1519.3420000000001</v>
      </c>
      <c r="C1708" s="67">
        <v>1519.3420000000001</v>
      </c>
      <c r="D1708" s="204">
        <f>C1708/B1708</f>
        <v>1</v>
      </c>
      <c r="E1708" s="586"/>
    </row>
    <row r="1709" spans="1:5" s="8" customFormat="1" ht="15.75">
      <c r="A1709" s="418" t="s">
        <v>10</v>
      </c>
      <c r="B1709" s="231">
        <v>1519.3420000000001</v>
      </c>
      <c r="C1709" s="231">
        <v>1519.3420000000001</v>
      </c>
      <c r="D1709" s="206">
        <f>C1709/B1709</f>
        <v>1</v>
      </c>
      <c r="E1709" s="590" t="s">
        <v>577</v>
      </c>
    </row>
    <row r="1710" spans="1:5" s="8" customFormat="1" ht="15.75">
      <c r="A1710" s="145" t="s">
        <v>9</v>
      </c>
      <c r="B1710" s="231">
        <v>1519.3420000000001</v>
      </c>
      <c r="C1710" s="231">
        <v>1519.3420000000001</v>
      </c>
      <c r="D1710" s="206">
        <f>C1710/B1710</f>
        <v>1</v>
      </c>
      <c r="E1710" s="590"/>
    </row>
    <row r="1711" spans="1:5" s="8" customFormat="1" ht="15.75">
      <c r="A1711" s="145" t="s">
        <v>4</v>
      </c>
      <c r="B1711" s="231">
        <v>0</v>
      </c>
      <c r="C1711" s="231">
        <v>0</v>
      </c>
      <c r="D1711" s="206">
        <v>0</v>
      </c>
      <c r="E1711" s="590"/>
    </row>
    <row r="1712" spans="1:5" s="8" customFormat="1" ht="15.75">
      <c r="A1712" s="145" t="s">
        <v>5</v>
      </c>
      <c r="B1712" s="231">
        <v>0</v>
      </c>
      <c r="C1712" s="231">
        <v>0</v>
      </c>
      <c r="D1712" s="206">
        <v>0</v>
      </c>
      <c r="E1712" s="590"/>
    </row>
    <row r="1713" spans="1:5" s="8" customFormat="1" ht="15.75">
      <c r="A1713" s="145" t="s">
        <v>7</v>
      </c>
      <c r="B1713" s="231">
        <v>0</v>
      </c>
      <c r="C1713" s="231">
        <v>0</v>
      </c>
      <c r="D1713" s="206">
        <v>0</v>
      </c>
      <c r="E1713" s="590"/>
    </row>
    <row r="1714" spans="1:5" s="8" customFormat="1" ht="31.5">
      <c r="A1714" s="413" t="s">
        <v>578</v>
      </c>
      <c r="B1714" s="262">
        <v>13.49926</v>
      </c>
      <c r="C1714" s="262">
        <v>8.4391400000000001</v>
      </c>
      <c r="D1714" s="204">
        <f>C1714/B1714</f>
        <v>0.62515574927810857</v>
      </c>
      <c r="E1714" s="587" t="s">
        <v>579</v>
      </c>
    </row>
    <row r="1715" spans="1:5" s="8" customFormat="1" ht="15.75">
      <c r="A1715" s="418" t="s">
        <v>10</v>
      </c>
      <c r="B1715" s="263">
        <v>13.49926</v>
      </c>
      <c r="C1715" s="263">
        <v>8.4391400000000001</v>
      </c>
      <c r="D1715" s="206">
        <f>C1715/B1715</f>
        <v>0.62515574927810857</v>
      </c>
      <c r="E1715" s="588"/>
    </row>
    <row r="1716" spans="1:5" s="8" customFormat="1" ht="15.75">
      <c r="A1716" s="145" t="s">
        <v>9</v>
      </c>
      <c r="B1716" s="263">
        <v>0</v>
      </c>
      <c r="C1716" s="263">
        <v>0</v>
      </c>
      <c r="D1716" s="206">
        <v>0</v>
      </c>
      <c r="E1716" s="588"/>
    </row>
    <row r="1717" spans="1:5" s="8" customFormat="1" ht="15.75">
      <c r="A1717" s="145" t="s">
        <v>4</v>
      </c>
      <c r="B1717" s="263">
        <v>13.49926</v>
      </c>
      <c r="C1717" s="263">
        <v>8.4391400000000001</v>
      </c>
      <c r="D1717" s="206">
        <f>C1717/B1717</f>
        <v>0.62515574927810857</v>
      </c>
      <c r="E1717" s="588"/>
    </row>
    <row r="1718" spans="1:5" s="8" customFormat="1" ht="15.75">
      <c r="A1718" s="145" t="s">
        <v>5</v>
      </c>
      <c r="B1718" s="263">
        <v>0</v>
      </c>
      <c r="C1718" s="263">
        <v>0</v>
      </c>
      <c r="D1718" s="206">
        <v>0</v>
      </c>
      <c r="E1718" s="588"/>
    </row>
    <row r="1719" spans="1:5" s="8" customFormat="1" ht="15.75">
      <c r="A1719" s="145" t="s">
        <v>7</v>
      </c>
      <c r="B1719" s="263">
        <v>0</v>
      </c>
      <c r="C1719" s="263">
        <v>0</v>
      </c>
      <c r="D1719" s="206">
        <v>0</v>
      </c>
      <c r="E1719" s="589"/>
    </row>
    <row r="1720" spans="1:5" s="8" customFormat="1" ht="47.25">
      <c r="A1720" s="203" t="s">
        <v>580</v>
      </c>
      <c r="B1720" s="262">
        <v>47323.509999999995</v>
      </c>
      <c r="C1720" s="262">
        <v>44166.726999999999</v>
      </c>
      <c r="D1720" s="204">
        <f t="shared" ref="D1720:D1728" si="40">C1720/B1720</f>
        <v>0.93329355747280796</v>
      </c>
      <c r="E1720" s="586" t="s">
        <v>50</v>
      </c>
    </row>
    <row r="1721" spans="1:5" s="8" customFormat="1" ht="31.5">
      <c r="A1721" s="413" t="s">
        <v>581</v>
      </c>
      <c r="B1721" s="262">
        <v>13617.904</v>
      </c>
      <c r="C1721" s="262">
        <v>12833.244999999999</v>
      </c>
      <c r="D1721" s="204">
        <f t="shared" si="40"/>
        <v>0.94238033988196701</v>
      </c>
      <c r="E1721" s="586" t="s">
        <v>274</v>
      </c>
    </row>
    <row r="1722" spans="1:5" s="8" customFormat="1" ht="15.75">
      <c r="A1722" s="416" t="s">
        <v>10</v>
      </c>
      <c r="B1722" s="263">
        <v>13617.904</v>
      </c>
      <c r="C1722" s="263">
        <v>12833.244999999999</v>
      </c>
      <c r="D1722" s="206">
        <f t="shared" si="40"/>
        <v>0.94238033988196701</v>
      </c>
      <c r="E1722" s="586" t="s">
        <v>50</v>
      </c>
    </row>
    <row r="1723" spans="1:5" s="8" customFormat="1" ht="15.75">
      <c r="A1723" s="208" t="s">
        <v>5</v>
      </c>
      <c r="B1723" s="263">
        <v>13617.904</v>
      </c>
      <c r="C1723" s="263">
        <v>12833.244999999999</v>
      </c>
      <c r="D1723" s="206">
        <f t="shared" si="40"/>
        <v>0.94238033988196701</v>
      </c>
      <c r="E1723" s="586" t="s">
        <v>50</v>
      </c>
    </row>
    <row r="1724" spans="1:5" s="8" customFormat="1" ht="31.5">
      <c r="A1724" s="413" t="s">
        <v>582</v>
      </c>
      <c r="B1724" s="262">
        <v>6040.0059999999994</v>
      </c>
      <c r="C1724" s="262">
        <v>5539.2619999999988</v>
      </c>
      <c r="D1724" s="204">
        <f t="shared" si="40"/>
        <v>0.91709544659392717</v>
      </c>
      <c r="E1724" s="586" t="s">
        <v>274</v>
      </c>
    </row>
    <row r="1725" spans="1:5" s="8" customFormat="1" ht="15.75">
      <c r="A1725" s="416" t="s">
        <v>10</v>
      </c>
      <c r="B1725" s="263">
        <v>6040.0059999999994</v>
      </c>
      <c r="C1725" s="263">
        <v>5539.2619999999988</v>
      </c>
      <c r="D1725" s="206">
        <f t="shared" si="40"/>
        <v>0.91709544659392717</v>
      </c>
      <c r="E1725" s="586" t="s">
        <v>50</v>
      </c>
    </row>
    <row r="1726" spans="1:5" s="8" customFormat="1" ht="15.75">
      <c r="A1726" s="208" t="s">
        <v>5</v>
      </c>
      <c r="B1726" s="263">
        <v>6040.0059999999994</v>
      </c>
      <c r="C1726" s="263">
        <v>5539.2619999999988</v>
      </c>
      <c r="D1726" s="206">
        <f t="shared" si="40"/>
        <v>0.91709544659392717</v>
      </c>
      <c r="E1726" s="586" t="s">
        <v>50</v>
      </c>
    </row>
    <row r="1727" spans="1:5" s="8" customFormat="1" ht="306.75" customHeight="1">
      <c r="A1727" s="413" t="s">
        <v>583</v>
      </c>
      <c r="B1727" s="262">
        <v>27665.599999999999</v>
      </c>
      <c r="C1727" s="262">
        <v>25794.219999999998</v>
      </c>
      <c r="D1727" s="204">
        <f t="shared" si="40"/>
        <v>0.93235715111907924</v>
      </c>
      <c r="E1727" s="592" t="s">
        <v>584</v>
      </c>
    </row>
    <row r="1728" spans="1:5" s="8" customFormat="1" ht="15.75">
      <c r="A1728" s="416" t="s">
        <v>10</v>
      </c>
      <c r="B1728" s="263">
        <v>27665.599999999999</v>
      </c>
      <c r="C1728" s="263">
        <v>25794.219999999998</v>
      </c>
      <c r="D1728" s="206">
        <f t="shared" si="40"/>
        <v>0.93235715111907924</v>
      </c>
      <c r="E1728" s="593"/>
    </row>
    <row r="1729" spans="1:5" s="8" customFormat="1" ht="15.75">
      <c r="A1729" s="208" t="s">
        <v>9</v>
      </c>
      <c r="B1729" s="263">
        <v>0</v>
      </c>
      <c r="C1729" s="263">
        <v>0</v>
      </c>
      <c r="D1729" s="206">
        <v>0</v>
      </c>
      <c r="E1729" s="593"/>
    </row>
    <row r="1730" spans="1:5" s="8" customFormat="1" ht="15.75">
      <c r="A1730" s="208" t="s">
        <v>4</v>
      </c>
      <c r="B1730" s="263">
        <v>0</v>
      </c>
      <c r="C1730" s="263">
        <v>0</v>
      </c>
      <c r="D1730" s="206">
        <v>0</v>
      </c>
      <c r="E1730" s="593"/>
    </row>
    <row r="1731" spans="1:5" ht="15.75">
      <c r="A1731" s="211" t="s">
        <v>5</v>
      </c>
      <c r="B1731" s="261">
        <v>27665.599999999999</v>
      </c>
      <c r="C1731" s="261">
        <v>25794.219999999998</v>
      </c>
      <c r="D1731" s="212">
        <f>C1731/B1731</f>
        <v>0.93235715111907924</v>
      </c>
      <c r="E1731" s="593"/>
    </row>
    <row r="1732" spans="1:5" ht="15.75">
      <c r="A1732" s="211" t="s">
        <v>7</v>
      </c>
      <c r="B1732" s="261">
        <v>0</v>
      </c>
      <c r="C1732" s="261">
        <v>0</v>
      </c>
      <c r="D1732" s="212">
        <v>0</v>
      </c>
      <c r="E1732" s="594"/>
    </row>
    <row r="1733" spans="1:5" ht="15.75">
      <c r="A1733" s="213" t="s">
        <v>28</v>
      </c>
      <c r="B1733" s="254">
        <f>B1734+B1735+B1736+B1737</f>
        <v>509479.07079999999</v>
      </c>
      <c r="C1733" s="254">
        <f>C1734+C1735+C1736+C1737</f>
        <v>411643.92914000002</v>
      </c>
      <c r="D1733" s="214">
        <f t="shared" ref="D1733:D1742" si="41">C1733/B1733</f>
        <v>0.80797024398592832</v>
      </c>
      <c r="E1733" s="595" t="s">
        <v>50</v>
      </c>
    </row>
    <row r="1734" spans="1:5" ht="15.75">
      <c r="A1734" s="215" t="s">
        <v>9</v>
      </c>
      <c r="B1734" s="260">
        <v>2041.1850199999999</v>
      </c>
      <c r="C1734" s="260">
        <v>2041.1849999999999</v>
      </c>
      <c r="D1734" s="216">
        <f t="shared" si="41"/>
        <v>0.99999999020177022</v>
      </c>
      <c r="E1734" s="595" t="s">
        <v>50</v>
      </c>
    </row>
    <row r="1735" spans="1:5" ht="15.75">
      <c r="A1735" s="215" t="s">
        <v>4</v>
      </c>
      <c r="B1735" s="260">
        <v>242902.77626000001</v>
      </c>
      <c r="C1735" s="260">
        <v>232795.58414000002</v>
      </c>
      <c r="D1735" s="216">
        <f t="shared" si="41"/>
        <v>0.95838996871249682</v>
      </c>
      <c r="E1735" s="595" t="s">
        <v>50</v>
      </c>
    </row>
    <row r="1736" spans="1:5" ht="15.75">
      <c r="A1736" s="215" t="s">
        <v>5</v>
      </c>
      <c r="B1736" s="260">
        <v>124947.10951999998</v>
      </c>
      <c r="C1736" s="260">
        <v>107013.16</v>
      </c>
      <c r="D1736" s="216">
        <f t="shared" si="41"/>
        <v>0.85646767189016615</v>
      </c>
      <c r="E1736" s="595" t="s">
        <v>50</v>
      </c>
    </row>
    <row r="1737" spans="1:5" ht="15.75">
      <c r="A1737" s="215" t="s">
        <v>7</v>
      </c>
      <c r="B1737" s="260">
        <v>139588</v>
      </c>
      <c r="C1737" s="260">
        <v>69794</v>
      </c>
      <c r="D1737" s="216">
        <f t="shared" si="41"/>
        <v>0.5</v>
      </c>
      <c r="E1737" s="595" t="s">
        <v>50</v>
      </c>
    </row>
    <row r="1738" spans="1:5" ht="18.75">
      <c r="A1738" s="217" t="s">
        <v>588</v>
      </c>
      <c r="B1738" s="341">
        <f>B1733+B1644+B1615+B1528+B1447+B1298+B1238+B1049+B829+B673+B583+B453+B397+B344+B272+B252+B119+B40+B70</f>
        <v>4585549.6634600004</v>
      </c>
      <c r="C1738" s="242">
        <f>C1733+C1644+C1615+C1528+C1447+C1298+C1238+C1049+C829+C673+C583+C453+C397+C344+C272+C252+C119+C40+C70</f>
        <v>4216827.4266899992</v>
      </c>
      <c r="D1738" s="218">
        <f>C1738/B1738</f>
        <v>0.91959039508214946</v>
      </c>
      <c r="E1738" s="596" t="s">
        <v>50</v>
      </c>
    </row>
    <row r="1739" spans="1:5" ht="18.75">
      <c r="A1739" s="219" t="s">
        <v>9</v>
      </c>
      <c r="B1739" s="259">
        <f>B1734+B1618+B1531+B1301+B1242+B1050+B832+B675+B584+B456+B400+B347+B275+B255+B123+B41</f>
        <v>6494.685019999999</v>
      </c>
      <c r="C1739" s="259">
        <f>C1734+C1618+C1531+C1301+C1242+C1050+C832+C675+C584+C456+C400+C347+C275+C255+C123+C41</f>
        <v>6445.5049999999992</v>
      </c>
      <c r="D1739" s="220">
        <f t="shared" si="41"/>
        <v>0.99242765124889776</v>
      </c>
      <c r="E1739" s="596" t="s">
        <v>50</v>
      </c>
    </row>
    <row r="1740" spans="1:5" ht="18.75">
      <c r="A1740" s="219" t="s">
        <v>4</v>
      </c>
      <c r="B1740" s="259">
        <f>B1735+B1616+B1529+B1449+B1299+B1239+B1051+B830+B676+B585+B454+B398+B345+B273+B253+B121+B42</f>
        <v>1958259.1128499999</v>
      </c>
      <c r="C1740" s="259">
        <f>C1735+C1616+C1529+C1449+C1299+C1239+C1051+C830+C676+C585+C454+C398+C345+C273+C253+C121+C42</f>
        <v>1937797.9470200003</v>
      </c>
      <c r="D1740" s="220">
        <f t="shared" si="41"/>
        <v>0.98955134910608389</v>
      </c>
      <c r="E1740" s="596" t="s">
        <v>50</v>
      </c>
    </row>
    <row r="1741" spans="1:5" ht="18.75">
      <c r="A1741" s="219" t="s">
        <v>5</v>
      </c>
      <c r="B1741" s="259">
        <f>B1736+B1644+B1617+B1530+B1450+B1300+B1240+B1052+B831+B677+B586+B455+B399+B346+B274+B254+B122+B43+B120+B70</f>
        <v>1801809.2117899996</v>
      </c>
      <c r="C1741" s="259">
        <f>C1736+C1644+C1617+C1530+C1450+C1300+C1240+C1052+C831+C677+C586+C455+C399+C346+C274+C254+C122+C43+C120+C70</f>
        <v>1714950.6886699996</v>
      </c>
      <c r="D1741" s="220">
        <f t="shared" si="41"/>
        <v>0.95179371791882961</v>
      </c>
      <c r="E1741" s="596" t="s">
        <v>50</v>
      </c>
    </row>
    <row r="1742" spans="1:5" ht="18.75">
      <c r="A1742" s="219" t="s">
        <v>7</v>
      </c>
      <c r="B1742" s="259">
        <f>B1737+B1619+B1532+B1302+B1243+B1053+B833+B587+B457+B401+B276+B256+B124</f>
        <v>818986.65380000009</v>
      </c>
      <c r="C1742" s="259">
        <f>C1737+C1619+C1532+C1302+C1243+C1053+C833+C587+C457+C401+C276+C256+C124</f>
        <v>557633.28600000008</v>
      </c>
      <c r="D1742" s="220">
        <f t="shared" si="41"/>
        <v>0.68088201854407315</v>
      </c>
      <c r="E1742" s="596" t="s">
        <v>50</v>
      </c>
    </row>
    <row r="1743" spans="1:5">
      <c r="B1743" s="236"/>
    </row>
    <row r="1744" spans="1:5">
      <c r="B1744" s="257"/>
      <c r="C1744" s="257"/>
    </row>
    <row r="1747" spans="1:1" ht="18.75">
      <c r="A1747" s="221"/>
    </row>
  </sheetData>
  <mergeCells count="181">
    <mergeCell ref="A1645:E1645"/>
    <mergeCell ref="E1727:E1732"/>
    <mergeCell ref="E1703:E1707"/>
    <mergeCell ref="E1709:E1713"/>
    <mergeCell ref="E1714:E1719"/>
    <mergeCell ref="E1684:E1688"/>
    <mergeCell ref="E1689:E1694"/>
    <mergeCell ref="E1695:E1700"/>
    <mergeCell ref="E1665:E1670"/>
    <mergeCell ref="E1672:E1676"/>
    <mergeCell ref="E1678:E1682"/>
    <mergeCell ref="E1659:E1664"/>
    <mergeCell ref="E1641:E1643"/>
    <mergeCell ref="E1621:E1624"/>
    <mergeCell ref="E1629:E1631"/>
    <mergeCell ref="E1632:E1634"/>
    <mergeCell ref="E1635:E1637"/>
    <mergeCell ref="E1638:E1640"/>
    <mergeCell ref="E1585:E1590"/>
    <mergeCell ref="E1591:E1596"/>
    <mergeCell ref="E1597:E1602"/>
    <mergeCell ref="E1603:E1607"/>
    <mergeCell ref="A1620:E1620"/>
    <mergeCell ref="E1554:E1559"/>
    <mergeCell ref="E1560:E1565"/>
    <mergeCell ref="E1566:E1571"/>
    <mergeCell ref="E1572:E1577"/>
    <mergeCell ref="E1578:E1584"/>
    <mergeCell ref="E1522:E1527"/>
    <mergeCell ref="A1533:E1533"/>
    <mergeCell ref="E1535:E1540"/>
    <mergeCell ref="E1542:E1547"/>
    <mergeCell ref="E1548:E1553"/>
    <mergeCell ref="E1490:E1495"/>
    <mergeCell ref="E1496:E1501"/>
    <mergeCell ref="E1502:E1507"/>
    <mergeCell ref="E1509:E1514"/>
    <mergeCell ref="E1515:E1520"/>
    <mergeCell ref="E1459:E1464"/>
    <mergeCell ref="E1465:E1470"/>
    <mergeCell ref="E1471:E1476"/>
    <mergeCell ref="E1477:E1482"/>
    <mergeCell ref="E1484:E1489"/>
    <mergeCell ref="E1259:E1263"/>
    <mergeCell ref="E1264:E1265"/>
    <mergeCell ref="A1303:E1303"/>
    <mergeCell ref="A1451:E1451"/>
    <mergeCell ref="E1453:E1458"/>
    <mergeCell ref="E1037:E1042"/>
    <mergeCell ref="E1043:E1048"/>
    <mergeCell ref="A1054:E1054"/>
    <mergeCell ref="E1209:E1210"/>
    <mergeCell ref="A1244:E1244"/>
    <mergeCell ref="E1007:E1012"/>
    <mergeCell ref="E1013:E1018"/>
    <mergeCell ref="E1019:E1024"/>
    <mergeCell ref="E1025:E1030"/>
    <mergeCell ref="E1031:E1036"/>
    <mergeCell ref="E964:E969"/>
    <mergeCell ref="E970:E975"/>
    <mergeCell ref="E983:E988"/>
    <mergeCell ref="E989:E994"/>
    <mergeCell ref="E1001:E1006"/>
    <mergeCell ref="E906:E912"/>
    <mergeCell ref="E932:E937"/>
    <mergeCell ref="E938:E943"/>
    <mergeCell ref="E944:E950"/>
    <mergeCell ref="E958:E963"/>
    <mergeCell ref="E870:E874"/>
    <mergeCell ref="E889:E893"/>
    <mergeCell ref="E895:E899"/>
    <mergeCell ref="E901:E905"/>
    <mergeCell ref="E823:E828"/>
    <mergeCell ref="E829:E833"/>
    <mergeCell ref="A834:E834"/>
    <mergeCell ref="E844:E849"/>
    <mergeCell ref="E851:E853"/>
    <mergeCell ref="E793:E798"/>
    <mergeCell ref="E799:E804"/>
    <mergeCell ref="E805:E810"/>
    <mergeCell ref="E811:E816"/>
    <mergeCell ref="E817:E822"/>
    <mergeCell ref="E763:E768"/>
    <mergeCell ref="E769:E774"/>
    <mergeCell ref="E775:E780"/>
    <mergeCell ref="E781:E786"/>
    <mergeCell ref="E787:E792"/>
    <mergeCell ref="E733:E738"/>
    <mergeCell ref="E739:E744"/>
    <mergeCell ref="E745:E750"/>
    <mergeCell ref="E751:E756"/>
    <mergeCell ref="E757:E762"/>
    <mergeCell ref="E703:E708"/>
    <mergeCell ref="E709:E714"/>
    <mergeCell ref="E715:E720"/>
    <mergeCell ref="E721:E726"/>
    <mergeCell ref="E727:E732"/>
    <mergeCell ref="A678:E678"/>
    <mergeCell ref="E679:E684"/>
    <mergeCell ref="E685:E690"/>
    <mergeCell ref="E691:E696"/>
    <mergeCell ref="E697:E702"/>
    <mergeCell ref="E602:E605"/>
    <mergeCell ref="E617:E620"/>
    <mergeCell ref="E621:E625"/>
    <mergeCell ref="E657:E658"/>
    <mergeCell ref="E674:E677"/>
    <mergeCell ref="E565:E570"/>
    <mergeCell ref="E572:E575"/>
    <mergeCell ref="E578:E582"/>
    <mergeCell ref="A588:E588"/>
    <mergeCell ref="E590:E593"/>
    <mergeCell ref="E527:E532"/>
    <mergeCell ref="E534:E539"/>
    <mergeCell ref="E540:E544"/>
    <mergeCell ref="E552:E556"/>
    <mergeCell ref="E559:E563"/>
    <mergeCell ref="E491:E495"/>
    <mergeCell ref="E497:E506"/>
    <mergeCell ref="E508:E513"/>
    <mergeCell ref="E515:E519"/>
    <mergeCell ref="E521:E525"/>
    <mergeCell ref="E460:E465"/>
    <mergeCell ref="E467:E471"/>
    <mergeCell ref="E473:E477"/>
    <mergeCell ref="E479:E483"/>
    <mergeCell ref="E484:E489"/>
    <mergeCell ref="E422:E427"/>
    <mergeCell ref="E428:E433"/>
    <mergeCell ref="E434:E439"/>
    <mergeCell ref="E447:E452"/>
    <mergeCell ref="A458:E458"/>
    <mergeCell ref="E366:E368"/>
    <mergeCell ref="E370:E374"/>
    <mergeCell ref="A402:E402"/>
    <mergeCell ref="E409:E414"/>
    <mergeCell ref="E416:E421"/>
    <mergeCell ref="E288:E291"/>
    <mergeCell ref="E292:E295"/>
    <mergeCell ref="E310:E312"/>
    <mergeCell ref="A348:E348"/>
    <mergeCell ref="E361:E365"/>
    <mergeCell ref="A257:E257"/>
    <mergeCell ref="A277:E277"/>
    <mergeCell ref="E284:E287"/>
    <mergeCell ref="A71:E71"/>
    <mergeCell ref="A44:E44"/>
    <mergeCell ref="E45:E47"/>
    <mergeCell ref="A3:E3"/>
    <mergeCell ref="A7:E7"/>
    <mergeCell ref="A8:E8"/>
    <mergeCell ref="A13:E13"/>
    <mergeCell ref="A26:E26"/>
    <mergeCell ref="A31:E31"/>
    <mergeCell ref="A36:E36"/>
    <mergeCell ref="E99:E102"/>
    <mergeCell ref="E106:E109"/>
    <mergeCell ref="E114:E118"/>
    <mergeCell ref="E75:E79"/>
    <mergeCell ref="E80:E86"/>
    <mergeCell ref="E88:E90"/>
    <mergeCell ref="E94:E98"/>
    <mergeCell ref="A125:E125"/>
    <mergeCell ref="E132:E137"/>
    <mergeCell ref="E138:E143"/>
    <mergeCell ref="E144:E149"/>
    <mergeCell ref="E246:E251"/>
    <mergeCell ref="E186:E191"/>
    <mergeCell ref="E192:E197"/>
    <mergeCell ref="E204:E209"/>
    <mergeCell ref="E210:E215"/>
    <mergeCell ref="E216:E221"/>
    <mergeCell ref="E150:E155"/>
    <mergeCell ref="E156:E161"/>
    <mergeCell ref="E162:E167"/>
    <mergeCell ref="E168:E173"/>
    <mergeCell ref="E174:E179"/>
    <mergeCell ref="E180:E185"/>
    <mergeCell ref="E222:E227"/>
    <mergeCell ref="E234:E239"/>
    <mergeCell ref="E240:E245"/>
  </mergeCells>
  <dataValidations count="1">
    <dataValidation allowBlank="1" sqref="E637"/>
  </dataValidations>
  <pageMargins left="0.7" right="0.7" top="0.75" bottom="0.75" header="0.3" footer="0.3"/>
  <pageSetup paperSize="9" scale="33" firstPageNumber="48" fitToHeight="0" orientation="portrait" useFirstPageNumber="1" r:id="rId1"/>
  <headerFooter>
    <oddFooter>&amp;R &amp;P</oddFooter>
  </headerFooter>
  <rowBreaks count="19" manualBreakCount="19">
    <brk id="69" max="4" man="1"/>
    <brk id="149" max="4" man="1"/>
    <brk id="167" max="4" man="1"/>
    <brk id="191" max="4" man="1"/>
    <brk id="209" max="4" man="1"/>
    <brk id="278" max="4" man="1"/>
    <brk id="291" max="4" man="1"/>
    <brk id="354" max="4" man="1"/>
    <brk id="413" max="4" man="1"/>
    <brk id="527" max="4" man="1"/>
    <brk id="605" max="4" man="1"/>
    <brk id="620" max="4" man="1"/>
    <brk id="637" max="4" man="1"/>
    <brk id="661" max="4" man="1"/>
    <brk id="694" max="4" man="1"/>
    <brk id="768" max="4" man="1"/>
    <brk id="783" max="4" man="1"/>
    <brk id="904" max="4" man="1"/>
    <brk id="1619"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2017-07-21T12:46:23Z</dcterms:modified>
</cp:coreProperties>
</file>