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640" activeTab="0"/>
  </bookViews>
  <sheets>
    <sheet name="Уют" sheetId="1" r:id="rId1"/>
  </sheets>
  <definedNames>
    <definedName name="_xlnm.Print_Area" localSheetId="0">'Уют'!$A$1:$C$80</definedName>
  </definedNames>
  <calcPr fullCalcOnLoad="1"/>
</workbook>
</file>

<file path=xl/sharedStrings.xml><?xml version="1.0" encoding="utf-8"?>
<sst xmlns="http://schemas.openxmlformats.org/spreadsheetml/2006/main" count="99" uniqueCount="95">
  <si>
    <t>новогодние подарки для детей</t>
  </si>
  <si>
    <t>призовой фонд для проведения стимулирующей лотереи "Добросовестный плательщик"</t>
  </si>
  <si>
    <t>Расходы за счет прибыли</t>
  </si>
  <si>
    <t>6.</t>
  </si>
  <si>
    <t>Чистая прибыль</t>
  </si>
  <si>
    <t>5.</t>
  </si>
  <si>
    <t>Налог на прибыль</t>
  </si>
  <si>
    <t>4.</t>
  </si>
  <si>
    <t>3.</t>
  </si>
  <si>
    <t>посев травы</t>
  </si>
  <si>
    <t xml:space="preserve">метрологическое обслуживание </t>
  </si>
  <si>
    <t>обслуживание кассовых аппаратов</t>
  </si>
  <si>
    <t>подписка на периодическую печать</t>
  </si>
  <si>
    <t>юридические услуги</t>
  </si>
  <si>
    <t xml:space="preserve">противопожарные мероприятия </t>
  </si>
  <si>
    <t>подготовка кадров</t>
  </si>
  <si>
    <t>услуги транспорта</t>
  </si>
  <si>
    <t>услуги связи</t>
  </si>
  <si>
    <t>Прочие расходы - всего</t>
  </si>
  <si>
    <t>2.13.</t>
  </si>
  <si>
    <t>2.12.</t>
  </si>
  <si>
    <t>2.11.</t>
  </si>
  <si>
    <t>2.10.</t>
  </si>
  <si>
    <t>2.9.</t>
  </si>
  <si>
    <t>2.8.</t>
  </si>
  <si>
    <t>2.7.</t>
  </si>
  <si>
    <t>2.6.</t>
  </si>
  <si>
    <t>2.5.</t>
  </si>
  <si>
    <t>Страховые взносы</t>
  </si>
  <si>
    <t>2.4.</t>
  </si>
  <si>
    <t>Заработная плата</t>
  </si>
  <si>
    <t>2.3.</t>
  </si>
  <si>
    <t>2.2.</t>
  </si>
  <si>
    <t>Материальные расходы</t>
  </si>
  <si>
    <t>2.1.</t>
  </si>
  <si>
    <t>2.</t>
  </si>
  <si>
    <t>1.</t>
  </si>
  <si>
    <t>Наименование показателей</t>
  </si>
  <si>
    <t>№ п/п</t>
  </si>
  <si>
    <t xml:space="preserve">ИСПОЛНЕНИЕ  БЮДЖЕТА  ДОХОДОВ  И  РАСХОДОВ </t>
  </si>
  <si>
    <t>типографские расходы</t>
  </si>
  <si>
    <t>приобретение общедомовых приборов учета электроэнергии</t>
  </si>
  <si>
    <t>единовременная премия  к Дню города</t>
  </si>
  <si>
    <t>премия по итогам работы за год</t>
  </si>
  <si>
    <t>единовременная премия к 23 февраля, 8 марта</t>
  </si>
  <si>
    <t>единовременная премия  к дню работников ЖКХ</t>
  </si>
  <si>
    <t>2.14.</t>
  </si>
  <si>
    <t>Выплаты социального характера (льготный проезд сотрудников)</t>
  </si>
  <si>
    <t>Сумма, тыс.руб.</t>
  </si>
  <si>
    <t>ООО "Уют" за 2011 год</t>
  </si>
  <si>
    <t>Доходы, всего</t>
  </si>
  <si>
    <t>Расходы, всего:</t>
  </si>
  <si>
    <t>коммунальные услуги для офиса (водоснабжение,водоотведение,теплоснабжение,электоснабжение)</t>
  </si>
  <si>
    <t>страхование гражданской ответственности организаций, эксплуатирующих опасные производственные объекты ( лифты)</t>
  </si>
  <si>
    <t>услуги по обслуживанию вычислительной техники и сопровождению программ</t>
  </si>
  <si>
    <t>услуги по дезинфекции и дератизации жилого фонда</t>
  </si>
  <si>
    <t>членские взносы НП "УК ЖКК Югры"</t>
  </si>
  <si>
    <t>Услуги по эксплуатации и ремонту лифтов                                                                            (договор с ООО "Когалымлифт, ООО Сервис-лифт")</t>
  </si>
  <si>
    <t>Капитальный ремонт жилых домов                                                                                  (ул.Дружбы-народов, д. 8,10,12,12/1, ул.Прибалтийская, д.1)</t>
  </si>
  <si>
    <t>техническое освидетельствование детского городка</t>
  </si>
  <si>
    <t>охрана труда (списание спецодежды)</t>
  </si>
  <si>
    <t>услуги банка (обслуживание зарплатного проекта и расчётного счета)</t>
  </si>
  <si>
    <t>изготовление и установка цветочниц</t>
  </si>
  <si>
    <t>приобретение искусственного покрытия в тамбур</t>
  </si>
  <si>
    <t>калибровка манометров МТП в АИТП</t>
  </si>
  <si>
    <t>изготовление ограждающей решётки 1,2-ой подъезд</t>
  </si>
  <si>
    <t>ремонт кровли лоджий, кв.43</t>
  </si>
  <si>
    <t>изготовление таблички на дом с номерами квартир</t>
  </si>
  <si>
    <t xml:space="preserve">изготовление таблички на дом </t>
  </si>
  <si>
    <t>приобретение химического реагента для промывки теплообменников</t>
  </si>
  <si>
    <t>приобретение и установка теплообменника для подогрева воды</t>
  </si>
  <si>
    <t xml:space="preserve">ремонт межпанельных швов по заявлениям жильцов </t>
  </si>
  <si>
    <t>освидетельствование МАФ на детских городках</t>
  </si>
  <si>
    <t>приобретение  оборудования на АИТП (теплорегулятор, ключ, клеммная панель)</t>
  </si>
  <si>
    <t>приобретение  оборудования на АИТП (теплорегулятор, теплообменник на горячую воду)</t>
  </si>
  <si>
    <t>изготовление ограждающих решёток 1,2-ой подъезд</t>
  </si>
  <si>
    <t>ремонт кровли по заявлениям жильцов</t>
  </si>
  <si>
    <t>ремонт межпанельных швов по заявлениям жильцов</t>
  </si>
  <si>
    <t>Услуги по обслуживанию электрооборудования (договор с ООО "Энергия")</t>
  </si>
  <si>
    <t>Сургутское шоссе, д.3</t>
  </si>
  <si>
    <t>Сургутское шоссе, д. 3А</t>
  </si>
  <si>
    <t>ул.Прибалтийская, д.3</t>
  </si>
  <si>
    <t>по кассовому методу с применением упрощённой системы налогообложения</t>
  </si>
  <si>
    <t>установка механического общедомового узла учёта электроэнергии (ВРУ)</t>
  </si>
  <si>
    <t xml:space="preserve">приобретение искусственного покрытия тамбура </t>
  </si>
  <si>
    <t>Услуги по обслуживанию внутридомовых инженерных сетей                                                                  (договор с ООО "Сантехсервис")</t>
  </si>
  <si>
    <t>Услуги по вывозу и утилизации твёрдых бытовых отходов                                                             (договор с ООО "Экотехсервис")</t>
  </si>
  <si>
    <t>Услуги по начислению, сбору, обработке платежей населению                                              (договор с ООО "ЕРИЦ")</t>
  </si>
  <si>
    <t>Электроэнергия мест общего пользования</t>
  </si>
  <si>
    <t>Прибыль(убыток) от продаж</t>
  </si>
  <si>
    <t xml:space="preserve">расходы за счет средств, полученных от сдачи в аренду нежилых помещений - всего: </t>
  </si>
  <si>
    <t>Текущий ремонт общего имущества многоквартирных домов</t>
  </si>
  <si>
    <t>Услуги по обслуживанию автоматизированных индивидуальных тепловых пунктов (договор с ООО "Теплосервис")</t>
  </si>
  <si>
    <t>единовременные выплаты в связи с достижением возраста 50, 55 лет</t>
  </si>
  <si>
    <t>единовременное пособие при увольнении в связи с выходом на пенсию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</si>
</sst>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justify" vertical="distributed" shrinkToFi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vertical="distributed" shrinkToFit="1"/>
    </xf>
    <xf numFmtId="49" fontId="6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indent="1"/>
    </xf>
    <xf numFmtId="4" fontId="1" fillId="0" borderId="1" xfId="0" applyNumberFormat="1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4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left" indent="2"/>
    </xf>
    <xf numFmtId="0" fontId="1" fillId="0" borderId="3" xfId="0" applyFont="1" applyFill="1" applyBorder="1" applyAlignment="1">
      <alignment horizontal="left" indent="2"/>
    </xf>
    <xf numFmtId="0" fontId="1" fillId="0" borderId="4" xfId="0" applyFont="1" applyFill="1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0" fontId="1" fillId="0" borderId="1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0" fontId="1" fillId="0" borderId="6" xfId="0" applyFont="1" applyBorder="1" applyAlignment="1">
      <alignment horizontal="left" indent="2"/>
    </xf>
    <xf numFmtId="49" fontId="4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2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left" indent="1"/>
    </xf>
    <xf numFmtId="3" fontId="1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B76" sqref="B76"/>
    </sheetView>
  </sheetViews>
  <sheetFormatPr defaultColWidth="9.00390625" defaultRowHeight="12.75"/>
  <cols>
    <col min="1" max="1" width="7.75390625" style="4" customWidth="1"/>
    <col min="2" max="2" width="86.875" style="3" customWidth="1"/>
    <col min="3" max="3" width="13.75390625" style="2" customWidth="1"/>
    <col min="4" max="4" width="10.875" style="1" customWidth="1"/>
    <col min="5" max="5" width="12.00390625" style="1" customWidth="1"/>
    <col min="6" max="16384" width="9.125" style="1" customWidth="1"/>
  </cols>
  <sheetData>
    <row r="1" spans="1:3" ht="16.5" customHeight="1">
      <c r="A1" s="62" t="s">
        <v>39</v>
      </c>
      <c r="B1" s="62"/>
      <c r="C1" s="62"/>
    </row>
    <row r="2" spans="1:8" ht="15" customHeight="1">
      <c r="A2" s="61" t="s">
        <v>82</v>
      </c>
      <c r="B2" s="61"/>
      <c r="C2" s="61"/>
      <c r="F2" s="61"/>
      <c r="G2" s="61"/>
      <c r="H2" s="61"/>
    </row>
    <row r="3" spans="1:3" ht="18" customHeight="1">
      <c r="A3" s="62" t="s">
        <v>49</v>
      </c>
      <c r="B3" s="62"/>
      <c r="C3" s="62"/>
    </row>
    <row r="4" spans="1:3" ht="12" customHeight="1">
      <c r="A4" s="55"/>
      <c r="B4" s="55"/>
      <c r="C4" s="55"/>
    </row>
    <row r="5" spans="1:3" s="5" customFormat="1" ht="14.25" customHeight="1">
      <c r="A5" s="59" t="s">
        <v>38</v>
      </c>
      <c r="B5" s="60" t="s">
        <v>37</v>
      </c>
      <c r="C5" s="60" t="s">
        <v>48</v>
      </c>
    </row>
    <row r="6" spans="1:3" s="6" customFormat="1" ht="16.5" customHeight="1">
      <c r="A6" s="59"/>
      <c r="B6" s="60"/>
      <c r="C6" s="60"/>
    </row>
    <row r="7" spans="1:4" s="6" customFormat="1" ht="18" customHeight="1">
      <c r="A7" s="14" t="s">
        <v>36</v>
      </c>
      <c r="B7" s="12" t="s">
        <v>50</v>
      </c>
      <c r="C7" s="15">
        <v>37632</v>
      </c>
      <c r="D7" s="49"/>
    </row>
    <row r="8" spans="1:5" s="6" customFormat="1" ht="18" customHeight="1">
      <c r="A8" s="14" t="s">
        <v>35</v>
      </c>
      <c r="B8" s="13" t="s">
        <v>51</v>
      </c>
      <c r="C8" s="15">
        <v>36593</v>
      </c>
      <c r="E8" s="9"/>
    </row>
    <row r="9" spans="1:3" s="7" customFormat="1" ht="18" customHeight="1">
      <c r="A9" s="14" t="s">
        <v>34</v>
      </c>
      <c r="B9" s="12" t="s">
        <v>33</v>
      </c>
      <c r="C9" s="16">
        <f>77+855+106+36+8</f>
        <v>1082</v>
      </c>
    </row>
    <row r="10" spans="1:6" s="8" customFormat="1" ht="18" customHeight="1">
      <c r="A10" s="14" t="s">
        <v>32</v>
      </c>
      <c r="B10" s="13" t="s">
        <v>88</v>
      </c>
      <c r="C10" s="16">
        <f>51+240</f>
        <v>291</v>
      </c>
      <c r="F10" s="9"/>
    </row>
    <row r="11" spans="1:3" s="8" customFormat="1" ht="18" customHeight="1">
      <c r="A11" s="14" t="s">
        <v>31</v>
      </c>
      <c r="B11" s="17" t="s">
        <v>30</v>
      </c>
      <c r="C11" s="16">
        <f>692+4566+2143+223+8</f>
        <v>7632</v>
      </c>
    </row>
    <row r="12" spans="1:3" s="8" customFormat="1" ht="18" customHeight="1">
      <c r="A12" s="14" t="s">
        <v>29</v>
      </c>
      <c r="B12" s="17" t="s">
        <v>28</v>
      </c>
      <c r="C12" s="16">
        <f>181+1196+561+79</f>
        <v>2017</v>
      </c>
    </row>
    <row r="13" spans="1:3" s="8" customFormat="1" ht="18" customHeight="1">
      <c r="A13" s="14" t="s">
        <v>27</v>
      </c>
      <c r="B13" s="17" t="s">
        <v>47</v>
      </c>
      <c r="C13" s="16">
        <f>152</f>
        <v>152</v>
      </c>
    </row>
    <row r="14" spans="1:3" s="8" customFormat="1" ht="31.5">
      <c r="A14" s="14" t="s">
        <v>26</v>
      </c>
      <c r="B14" s="12" t="s">
        <v>87</v>
      </c>
      <c r="C14" s="16">
        <v>2849</v>
      </c>
    </row>
    <row r="15" spans="1:3" s="8" customFormat="1" ht="31.5">
      <c r="A15" s="14" t="s">
        <v>25</v>
      </c>
      <c r="B15" s="35" t="s">
        <v>85</v>
      </c>
      <c r="C15" s="16">
        <v>4671</v>
      </c>
    </row>
    <row r="16" spans="1:3" s="8" customFormat="1" ht="31.5">
      <c r="A16" s="14" t="s">
        <v>24</v>
      </c>
      <c r="B16" s="12" t="s">
        <v>86</v>
      </c>
      <c r="C16" s="16">
        <v>1747</v>
      </c>
    </row>
    <row r="17" spans="1:3" s="8" customFormat="1" ht="31.5">
      <c r="A17" s="14" t="s">
        <v>23</v>
      </c>
      <c r="B17" s="18" t="s">
        <v>57</v>
      </c>
      <c r="C17" s="16">
        <f>2885+2050</f>
        <v>4935</v>
      </c>
    </row>
    <row r="18" spans="1:3" s="8" customFormat="1" ht="18" customHeight="1">
      <c r="A18" s="14" t="s">
        <v>22</v>
      </c>
      <c r="B18" s="12" t="s">
        <v>78</v>
      </c>
      <c r="C18" s="16">
        <v>1302</v>
      </c>
    </row>
    <row r="19" spans="1:3" s="8" customFormat="1" ht="31.5">
      <c r="A19" s="14" t="s">
        <v>21</v>
      </c>
      <c r="B19" s="35" t="s">
        <v>92</v>
      </c>
      <c r="C19" s="16">
        <v>2012</v>
      </c>
    </row>
    <row r="20" spans="1:3" s="8" customFormat="1" ht="18" customHeight="1">
      <c r="A20" s="14" t="s">
        <v>20</v>
      </c>
      <c r="B20" s="12" t="s">
        <v>91</v>
      </c>
      <c r="C20" s="16">
        <f>1541+200</f>
        <v>1741</v>
      </c>
    </row>
    <row r="21" spans="1:3" s="8" customFormat="1" ht="15">
      <c r="A21" s="59" t="s">
        <v>19</v>
      </c>
      <c r="B21" s="56" t="s">
        <v>58</v>
      </c>
      <c r="C21" s="58">
        <v>3604.37</v>
      </c>
    </row>
    <row r="22" spans="1:3" s="8" customFormat="1" ht="18.75" customHeight="1">
      <c r="A22" s="59"/>
      <c r="B22" s="57"/>
      <c r="C22" s="58"/>
    </row>
    <row r="23" spans="1:3" s="7" customFormat="1" ht="18" customHeight="1">
      <c r="A23" s="14" t="s">
        <v>46</v>
      </c>
      <c r="B23" s="19" t="s">
        <v>18</v>
      </c>
      <c r="C23" s="16">
        <f>SUM(C24:C42)</f>
        <v>2557.2</v>
      </c>
    </row>
    <row r="24" spans="1:3" s="8" customFormat="1" ht="18" customHeight="1">
      <c r="A24" s="20"/>
      <c r="B24" s="31" t="s">
        <v>17</v>
      </c>
      <c r="C24" s="47">
        <v>124</v>
      </c>
    </row>
    <row r="25" spans="1:3" s="8" customFormat="1" ht="18" customHeight="1">
      <c r="A25" s="20"/>
      <c r="B25" s="31" t="s">
        <v>16</v>
      </c>
      <c r="C25" s="47">
        <v>672</v>
      </c>
    </row>
    <row r="26" spans="1:3" s="8" customFormat="1" ht="18" customHeight="1">
      <c r="A26" s="20"/>
      <c r="B26" s="31" t="s">
        <v>15</v>
      </c>
      <c r="C26" s="47">
        <v>31</v>
      </c>
    </row>
    <row r="27" spans="1:3" s="8" customFormat="1" ht="27.75" customHeight="1">
      <c r="A27" s="20"/>
      <c r="B27" s="31" t="s">
        <v>53</v>
      </c>
      <c r="C27" s="47">
        <v>3</v>
      </c>
    </row>
    <row r="28" spans="1:3" s="7" customFormat="1" ht="18" customHeight="1">
      <c r="A28" s="22"/>
      <c r="B28" s="31" t="s">
        <v>60</v>
      </c>
      <c r="C28" s="47">
        <f>15+139+7+15</f>
        <v>176</v>
      </c>
    </row>
    <row r="29" spans="1:3" s="7" customFormat="1" ht="18" customHeight="1">
      <c r="A29" s="20"/>
      <c r="B29" s="32" t="s">
        <v>14</v>
      </c>
      <c r="C29" s="47">
        <f>13+353</f>
        <v>366</v>
      </c>
    </row>
    <row r="30" spans="1:3" s="7" customFormat="1" ht="18" customHeight="1">
      <c r="A30" s="22"/>
      <c r="B30" s="32" t="s">
        <v>13</v>
      </c>
      <c r="C30" s="47">
        <v>61</v>
      </c>
    </row>
    <row r="31" spans="1:3" s="7" customFormat="1" ht="30">
      <c r="A31" s="22"/>
      <c r="B31" s="33" t="s">
        <v>52</v>
      </c>
      <c r="C31" s="47">
        <f>2+36+1+1+22</f>
        <v>62</v>
      </c>
    </row>
    <row r="32" spans="1:3" s="7" customFormat="1" ht="18" customHeight="1">
      <c r="A32" s="22"/>
      <c r="B32" s="33" t="s">
        <v>54</v>
      </c>
      <c r="C32" s="47">
        <v>148</v>
      </c>
    </row>
    <row r="33" spans="1:3" s="7" customFormat="1" ht="18" customHeight="1">
      <c r="A33" s="22"/>
      <c r="B33" s="34" t="s">
        <v>61</v>
      </c>
      <c r="C33" s="47">
        <v>44</v>
      </c>
    </row>
    <row r="34" spans="1:3" s="7" customFormat="1" ht="18" customHeight="1">
      <c r="A34" s="22"/>
      <c r="B34" s="32" t="s">
        <v>11</v>
      </c>
      <c r="C34" s="47">
        <v>13</v>
      </c>
    </row>
    <row r="35" spans="1:3" s="7" customFormat="1" ht="18" customHeight="1">
      <c r="A35" s="22"/>
      <c r="B35" s="34" t="s">
        <v>55</v>
      </c>
      <c r="C35" s="47">
        <v>6</v>
      </c>
    </row>
    <row r="36" spans="1:3" s="7" customFormat="1" ht="18" customHeight="1">
      <c r="A36" s="22"/>
      <c r="B36" s="32" t="s">
        <v>10</v>
      </c>
      <c r="C36" s="47">
        <f>22+3</f>
        <v>25</v>
      </c>
    </row>
    <row r="37" spans="1:3" s="7" customFormat="1" ht="18" customHeight="1">
      <c r="A37" s="22"/>
      <c r="B37" s="30" t="s">
        <v>56</v>
      </c>
      <c r="C37" s="48">
        <v>60</v>
      </c>
    </row>
    <row r="38" spans="1:3" s="7" customFormat="1" ht="18" customHeight="1">
      <c r="A38" s="22"/>
      <c r="B38" s="32" t="s">
        <v>9</v>
      </c>
      <c r="C38" s="47">
        <v>10</v>
      </c>
    </row>
    <row r="39" spans="1:3" s="7" customFormat="1" ht="18" customHeight="1">
      <c r="A39" s="22"/>
      <c r="B39" s="30" t="s">
        <v>59</v>
      </c>
      <c r="C39" s="47">
        <v>19</v>
      </c>
    </row>
    <row r="40" spans="1:3" s="7" customFormat="1" ht="18" customHeight="1">
      <c r="A40" s="22"/>
      <c r="B40" s="30" t="s">
        <v>41</v>
      </c>
      <c r="C40" s="47">
        <v>112</v>
      </c>
    </row>
    <row r="41" spans="1:3" s="7" customFormat="1" ht="18" customHeight="1">
      <c r="A41" s="22"/>
      <c r="B41" s="30" t="s">
        <v>40</v>
      </c>
      <c r="C41" s="47">
        <v>5</v>
      </c>
    </row>
    <row r="42" spans="1:3" s="6" customFormat="1" ht="18" customHeight="1">
      <c r="A42" s="14"/>
      <c r="B42" s="51" t="s">
        <v>90</v>
      </c>
      <c r="C42" s="52">
        <v>620.2</v>
      </c>
    </row>
    <row r="43" spans="1:3" s="6" customFormat="1" ht="15.75" customHeight="1">
      <c r="A43" s="45"/>
      <c r="B43" s="50" t="s">
        <v>81</v>
      </c>
      <c r="C43" s="36">
        <f>SUM(C44:C46)</f>
        <v>30.85</v>
      </c>
    </row>
    <row r="44" spans="1:3" s="6" customFormat="1" ht="18" customHeight="1">
      <c r="A44" s="14"/>
      <c r="B44" s="37" t="s">
        <v>62</v>
      </c>
      <c r="C44" s="47">
        <v>8</v>
      </c>
    </row>
    <row r="45" spans="1:3" s="6" customFormat="1" ht="18" customHeight="1">
      <c r="A45" s="14"/>
      <c r="B45" s="38" t="s">
        <v>83</v>
      </c>
      <c r="C45" s="47">
        <v>22.05</v>
      </c>
    </row>
    <row r="46" spans="1:3" s="6" customFormat="1" ht="17.25" customHeight="1">
      <c r="A46" s="14"/>
      <c r="B46" s="38" t="s">
        <v>67</v>
      </c>
      <c r="C46" s="47">
        <v>0.8</v>
      </c>
    </row>
    <row r="47" spans="1:3" s="6" customFormat="1" ht="18" customHeight="1">
      <c r="A47" s="45"/>
      <c r="B47" s="46" t="s">
        <v>79</v>
      </c>
      <c r="C47" s="36">
        <f>SUM(C48:C57)</f>
        <v>295.37</v>
      </c>
    </row>
    <row r="48" spans="1:3" s="6" customFormat="1" ht="18" customHeight="1">
      <c r="A48" s="14"/>
      <c r="B48" s="39" t="s">
        <v>62</v>
      </c>
      <c r="C48" s="47">
        <v>8</v>
      </c>
    </row>
    <row r="49" spans="1:3" s="6" customFormat="1" ht="18" customHeight="1">
      <c r="A49" s="14"/>
      <c r="B49" s="38" t="s">
        <v>68</v>
      </c>
      <c r="C49" s="47">
        <v>4</v>
      </c>
    </row>
    <row r="50" spans="1:3" s="6" customFormat="1" ht="18" customHeight="1">
      <c r="A50" s="14"/>
      <c r="B50" s="38" t="s">
        <v>63</v>
      </c>
      <c r="C50" s="47">
        <v>7.05</v>
      </c>
    </row>
    <row r="51" spans="1:3" s="6" customFormat="1" ht="18" customHeight="1">
      <c r="A51" s="14"/>
      <c r="B51" s="38" t="s">
        <v>69</v>
      </c>
      <c r="C51" s="47">
        <v>8.8</v>
      </c>
    </row>
    <row r="52" spans="1:3" s="6" customFormat="1" ht="18" customHeight="1">
      <c r="A52" s="14"/>
      <c r="B52" s="38" t="s">
        <v>73</v>
      </c>
      <c r="C52" s="47">
        <v>69</v>
      </c>
    </row>
    <row r="53" spans="1:3" s="6" customFormat="1" ht="18" customHeight="1">
      <c r="A53" s="14"/>
      <c r="B53" s="38" t="s">
        <v>70</v>
      </c>
      <c r="C53" s="47">
        <v>99</v>
      </c>
    </row>
    <row r="54" spans="1:3" s="6" customFormat="1" ht="18" customHeight="1">
      <c r="A54" s="14"/>
      <c r="B54" s="38" t="s">
        <v>71</v>
      </c>
      <c r="C54" s="47">
        <v>16.76</v>
      </c>
    </row>
    <row r="55" spans="1:3" s="6" customFormat="1" ht="18" customHeight="1">
      <c r="A55" s="14"/>
      <c r="B55" s="38" t="s">
        <v>72</v>
      </c>
      <c r="C55" s="47">
        <v>19.25</v>
      </c>
    </row>
    <row r="56" spans="1:3" s="6" customFormat="1" ht="18" customHeight="1">
      <c r="A56" s="14"/>
      <c r="B56" s="38" t="s">
        <v>64</v>
      </c>
      <c r="C56" s="47">
        <v>3.31</v>
      </c>
    </row>
    <row r="57" spans="1:3" s="6" customFormat="1" ht="18" customHeight="1">
      <c r="A57" s="14"/>
      <c r="B57" s="40" t="s">
        <v>65</v>
      </c>
      <c r="C57" s="47">
        <v>60.2</v>
      </c>
    </row>
    <row r="58" spans="1:3" s="6" customFormat="1" ht="18" customHeight="1">
      <c r="A58" s="45"/>
      <c r="B58" s="46" t="s">
        <v>80</v>
      </c>
      <c r="C58" s="36">
        <f>SUM(C59:C67)</f>
        <v>293.78</v>
      </c>
    </row>
    <row r="59" spans="1:3" s="6" customFormat="1" ht="18" customHeight="1">
      <c r="A59" s="14"/>
      <c r="B59" s="41" t="s">
        <v>62</v>
      </c>
      <c r="C59" s="47">
        <v>8</v>
      </c>
    </row>
    <row r="60" spans="1:3" s="6" customFormat="1" ht="18" customHeight="1">
      <c r="A60" s="14"/>
      <c r="B60" s="38" t="s">
        <v>68</v>
      </c>
      <c r="C60" s="47">
        <v>4</v>
      </c>
    </row>
    <row r="61" spans="1:3" s="6" customFormat="1" ht="18" customHeight="1">
      <c r="A61" s="14"/>
      <c r="B61" s="42" t="s">
        <v>84</v>
      </c>
      <c r="C61" s="47">
        <v>7.05</v>
      </c>
    </row>
    <row r="62" spans="1:3" s="6" customFormat="1" ht="18" customHeight="1">
      <c r="A62" s="14"/>
      <c r="B62" s="38" t="s">
        <v>69</v>
      </c>
      <c r="C62" s="47">
        <v>8.8</v>
      </c>
    </row>
    <row r="63" spans="1:3" s="6" customFormat="1" ht="18" customHeight="1">
      <c r="A63" s="14"/>
      <c r="B63" s="43" t="s">
        <v>74</v>
      </c>
      <c r="C63" s="47">
        <v>147.21</v>
      </c>
    </row>
    <row r="64" spans="1:3" s="6" customFormat="1" ht="18" customHeight="1">
      <c r="A64" s="14"/>
      <c r="B64" s="42" t="s">
        <v>75</v>
      </c>
      <c r="C64" s="47">
        <v>54.45</v>
      </c>
    </row>
    <row r="65" spans="1:3" s="6" customFormat="1" ht="18" customHeight="1">
      <c r="A65" s="14"/>
      <c r="B65" s="41" t="s">
        <v>76</v>
      </c>
      <c r="C65" s="47">
        <v>44</v>
      </c>
    </row>
    <row r="66" spans="1:3" s="6" customFormat="1" ht="18" customHeight="1">
      <c r="A66" s="14"/>
      <c r="B66" s="41" t="s">
        <v>77</v>
      </c>
      <c r="C66" s="47">
        <v>12.02</v>
      </c>
    </row>
    <row r="67" spans="1:3" s="6" customFormat="1" ht="18" customHeight="1">
      <c r="A67" s="53"/>
      <c r="B67" s="44" t="s">
        <v>66</v>
      </c>
      <c r="C67" s="47">
        <v>8.25</v>
      </c>
    </row>
    <row r="68" spans="1:3" s="6" customFormat="1" ht="18" customHeight="1">
      <c r="A68" s="14" t="s">
        <v>8</v>
      </c>
      <c r="B68" s="54" t="s">
        <v>89</v>
      </c>
      <c r="C68" s="36">
        <f>C7-C8</f>
        <v>1039</v>
      </c>
    </row>
    <row r="69" spans="1:3" s="6" customFormat="1" ht="18" customHeight="1">
      <c r="A69" s="14" t="s">
        <v>7</v>
      </c>
      <c r="B69" s="23" t="s">
        <v>6</v>
      </c>
      <c r="C69" s="16">
        <f>C7*0.01</f>
        <v>376.32</v>
      </c>
    </row>
    <row r="70" spans="1:3" s="6" customFormat="1" ht="18" customHeight="1">
      <c r="A70" s="14" t="s">
        <v>5</v>
      </c>
      <c r="B70" s="24" t="s">
        <v>4</v>
      </c>
      <c r="C70" s="15">
        <f>C7-C8-C69</f>
        <v>662.6800000000001</v>
      </c>
    </row>
    <row r="71" spans="1:3" s="6" customFormat="1" ht="18" customHeight="1">
      <c r="A71" s="14" t="s">
        <v>3</v>
      </c>
      <c r="B71" s="24" t="s">
        <v>2</v>
      </c>
      <c r="C71" s="15">
        <f>SUM(C72:C80)</f>
        <v>663</v>
      </c>
    </row>
    <row r="72" spans="1:3" s="6" customFormat="1" ht="18" customHeight="1">
      <c r="A72" s="14"/>
      <c r="B72" s="32" t="s">
        <v>12</v>
      </c>
      <c r="C72" s="21">
        <v>8</v>
      </c>
    </row>
    <row r="73" spans="1:3" ht="18" customHeight="1">
      <c r="A73" s="25"/>
      <c r="B73" s="29" t="s">
        <v>1</v>
      </c>
      <c r="C73" s="26">
        <v>7</v>
      </c>
    </row>
    <row r="74" spans="1:3" ht="18" customHeight="1">
      <c r="A74" s="25"/>
      <c r="B74" s="30" t="s">
        <v>0</v>
      </c>
      <c r="C74" s="27">
        <v>23</v>
      </c>
    </row>
    <row r="75" spans="1:3" ht="18" customHeight="1">
      <c r="A75" s="28"/>
      <c r="B75" s="30" t="s">
        <v>93</v>
      </c>
      <c r="C75" s="21">
        <v>8</v>
      </c>
    </row>
    <row r="76" spans="1:3" ht="18" customHeight="1">
      <c r="A76" s="28"/>
      <c r="B76" s="30" t="s">
        <v>94</v>
      </c>
      <c r="C76" s="21">
        <v>4</v>
      </c>
    </row>
    <row r="77" spans="1:3" ht="18" customHeight="1">
      <c r="A77" s="28"/>
      <c r="B77" s="30" t="s">
        <v>42</v>
      </c>
      <c r="C77" s="21">
        <v>54</v>
      </c>
    </row>
    <row r="78" spans="1:3" ht="18" customHeight="1">
      <c r="A78" s="28"/>
      <c r="B78" s="30" t="s">
        <v>44</v>
      </c>
      <c r="C78" s="21">
        <v>106</v>
      </c>
    </row>
    <row r="79" spans="1:3" ht="18" customHeight="1">
      <c r="A79" s="28"/>
      <c r="B79" s="30" t="s">
        <v>45</v>
      </c>
      <c r="C79" s="21">
        <v>208</v>
      </c>
    </row>
    <row r="80" spans="1:3" ht="18" customHeight="1">
      <c r="A80" s="28"/>
      <c r="B80" s="30" t="s">
        <v>43</v>
      </c>
      <c r="C80" s="21">
        <v>245</v>
      </c>
    </row>
    <row r="82" spans="1:3" ht="15">
      <c r="A82" s="11"/>
      <c r="B82" s="11"/>
      <c r="C82" s="10"/>
    </row>
    <row r="83" spans="1:3" ht="15">
      <c r="A83" s="11"/>
      <c r="B83" s="11"/>
      <c r="C83" s="10"/>
    </row>
    <row r="84" spans="1:3" ht="15">
      <c r="A84" s="11"/>
      <c r="B84" s="11"/>
      <c r="C84" s="10"/>
    </row>
    <row r="85" spans="1:3" ht="15">
      <c r="A85" s="11"/>
      <c r="B85" s="11"/>
      <c r="C85" s="10"/>
    </row>
  </sheetData>
  <mergeCells count="11">
    <mergeCell ref="F2:H2"/>
    <mergeCell ref="A1:C1"/>
    <mergeCell ref="A2:C2"/>
    <mergeCell ref="A3:C3"/>
    <mergeCell ref="A4:C4"/>
    <mergeCell ref="B21:B22"/>
    <mergeCell ref="C21:C22"/>
    <mergeCell ref="A21:A22"/>
    <mergeCell ref="C5:C6"/>
    <mergeCell ref="A5:A6"/>
    <mergeCell ref="B5:B6"/>
  </mergeCells>
  <printOptions horizontalCentered="1"/>
  <pageMargins left="0.3937007874015748" right="0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GordienkoLA</cp:lastModifiedBy>
  <cp:lastPrinted>2012-04-04T08:44:05Z</cp:lastPrinted>
  <dcterms:created xsi:type="dcterms:W3CDTF">2011-03-29T03:53:08Z</dcterms:created>
  <dcterms:modified xsi:type="dcterms:W3CDTF">2012-04-04T08:45:44Z</dcterms:modified>
  <cp:category/>
  <cp:version/>
  <cp:contentType/>
  <cp:contentStatus/>
</cp:coreProperties>
</file>