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0"/>
  </bookViews>
  <sheets>
    <sheet name="Сибирь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<sst xmlns="http://schemas.openxmlformats.org/spreadsheetml/2006/main" count="75" uniqueCount="75">
  <si>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Расходы за счет прибыли</t>
  </si>
  <si>
    <t>6.</t>
  </si>
  <si>
    <t>Чистая прибыль</t>
  </si>
  <si>
    <t>5.</t>
  </si>
  <si>
    <t>Налог на прибыль</t>
  </si>
  <si>
    <t>4.</t>
  </si>
  <si>
    <t>Прибыль (убыток) от продаж</t>
  </si>
  <si>
    <t>3.</t>
  </si>
  <si>
    <t xml:space="preserve">услуги СЭС </t>
  </si>
  <si>
    <t>обслуживание кассовых аппаратов</t>
  </si>
  <si>
    <t>подписка на периодическую печать</t>
  </si>
  <si>
    <t>обслуживание вычислительной техники и сопровождение программ</t>
  </si>
  <si>
    <t>юридические услуги</t>
  </si>
  <si>
    <t xml:space="preserve">противопожарные мероприятия </t>
  </si>
  <si>
    <t>охрана труда (списание спецодежды)</t>
  </si>
  <si>
    <t>подготовка кадров</t>
  </si>
  <si>
    <t>услуги транспорта</t>
  </si>
  <si>
    <t>услуги связи</t>
  </si>
  <si>
    <t>Прочие расходы - всего</t>
  </si>
  <si>
    <t>2.13.</t>
  </si>
  <si>
    <t>2.12.</t>
  </si>
  <si>
    <t>2.11.</t>
  </si>
  <si>
    <t>2.10.</t>
  </si>
  <si>
    <t>2.9.</t>
  </si>
  <si>
    <t>2.8.</t>
  </si>
  <si>
    <t>2.7.</t>
  </si>
  <si>
    <t>2.6.</t>
  </si>
  <si>
    <t>Выплаты социально характера (льготный проезд сотрудников)</t>
  </si>
  <si>
    <t>2.5.</t>
  </si>
  <si>
    <t>Страховые взносы</t>
  </si>
  <si>
    <t>2.4.</t>
  </si>
  <si>
    <t>Заработная плата</t>
  </si>
  <si>
    <t>2.3.</t>
  </si>
  <si>
    <t>2.2.</t>
  </si>
  <si>
    <t>Материальные расходы</t>
  </si>
  <si>
    <t>2.1.</t>
  </si>
  <si>
    <t>2.</t>
  </si>
  <si>
    <t>разница</t>
  </si>
  <si>
    <t>книга</t>
  </si>
  <si>
    <t>1.</t>
  </si>
  <si>
    <t>Сумма по смете факт, тыс.руб.</t>
  </si>
  <si>
    <t>Наименование показателей</t>
  </si>
  <si>
    <t>№ п/п</t>
  </si>
  <si>
    <t xml:space="preserve">ИСПОЛНЕНИЕ  БЮДЖЕТА  ДОХОДОВ  И  РАСХОДОВ </t>
  </si>
  <si>
    <t>Сумма , тыс.руб.</t>
  </si>
  <si>
    <t>Электроэнергия мест общего пользования</t>
  </si>
  <si>
    <t>Услуги по начислению, сбору, обработке платежей населению (договор с ООО "ЕРИЦ)</t>
  </si>
  <si>
    <t>Услуги по вывозу и утилизации твёрдых бытовых отходов  (договор с ООО "Экотехсервис")</t>
  </si>
  <si>
    <t>Услуги по ремонту и эксплуатации лифтов (договор с ООО"Когалымлифт" и ООО "Сервис-лифт")</t>
  </si>
  <si>
    <t xml:space="preserve">Услуги по обслуживанию электрооборудования                                                        (договор с ООО "Энергия") </t>
  </si>
  <si>
    <t>Текущий ремонт общего имущества многоквартирного дома</t>
  </si>
  <si>
    <t>Услуги по обслуживанию автоматизированных индивидуальных тепловых пунктов (договор с ООО"Теплосервис")</t>
  </si>
  <si>
    <t xml:space="preserve"> госпошлина  за подачу исковых заявлений на неплательщиков ЖКУ</t>
  </si>
  <si>
    <t xml:space="preserve"> коммунальные услуги для офиса (водоснабжение, водоотведение, теплоснабжение, электроснабжение) </t>
  </si>
  <si>
    <t xml:space="preserve">поверка манометров </t>
  </si>
  <si>
    <t>приобретение семян для посева травы</t>
  </si>
  <si>
    <t>Доходы, всего</t>
  </si>
  <si>
    <t>ООО "СИБИРЬ" за 2010 год</t>
  </si>
  <si>
    <t>Расходы, всего</t>
  </si>
  <si>
    <t xml:space="preserve">          ко Дню работников ЖКХ </t>
  </si>
  <si>
    <t xml:space="preserve">    к юбилейным датам</t>
  </si>
  <si>
    <t xml:space="preserve">    с уходом на  пенсию</t>
  </si>
  <si>
    <t xml:space="preserve">    ко  Дню города</t>
  </si>
  <si>
    <t xml:space="preserve">    к 23 фев.,8 марта</t>
  </si>
  <si>
    <t>страхование гражданской ответственности организаций, эксплуатирующих опасные производственные объекты ( лифты)</t>
  </si>
  <si>
    <t>Услуги по обслуж.внутридомовых инженерных сетей                                (договор с ООО "Сантехсервис")</t>
  </si>
  <si>
    <t xml:space="preserve">разработка энергетического паспорта по домам представителям        </t>
  </si>
  <si>
    <t>взносы в СРО НП "УК ЖКК Югры"</t>
  </si>
  <si>
    <t>налог за негативное воздействие на окружающую среду</t>
  </si>
  <si>
    <t>призовой фонд для проведения стимулирующей лотереи "Добросовестный плательщик"</t>
  </si>
  <si>
    <t>новогодние подарки для детей</t>
  </si>
  <si>
    <t>материальная помощь</t>
  </si>
  <si>
    <t>единовременное премирование работников, всего</t>
  </si>
  <si>
    <t>услуги банка (обслуживание зарплатного проекта и расчётного счета)</t>
  </si>
  <si>
    <t xml:space="preserve">по кассовому методу учёта с применением упрощённой системы налогообложения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</si>
</sst>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indent="2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 indent="2"/>
    </xf>
    <xf numFmtId="0" fontId="1" fillId="0" borderId="1" xfId="0" applyFont="1" applyFill="1" applyBorder="1" applyAlignment="1">
      <alignment horizontal="left" vertical="center" indent="2"/>
    </xf>
    <xf numFmtId="0" fontId="1" fillId="0" borderId="1" xfId="0" applyFont="1" applyFill="1" applyBorder="1" applyAlignment="1">
      <alignment horizontal="left" vertical="center" wrapText="1" indent="2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justify" vertical="distributed" shrinkToFi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justify" vertical="distributed" shrinkToFit="1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justify" vertical="distributed" wrapText="1" shrinkToFi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6.75390625" style="4" customWidth="1"/>
    <col min="2" max="2" width="71.75390625" style="3" customWidth="1"/>
    <col min="3" max="3" width="13.75390625" style="2" hidden="1" customWidth="1"/>
    <col min="4" max="4" width="10.375" style="2" customWidth="1"/>
    <col min="5" max="5" width="11.875" style="1" hidden="1" customWidth="1"/>
    <col min="6" max="6" width="0" style="1" hidden="1" customWidth="1"/>
    <col min="7" max="7" width="15.625" style="1" hidden="1" customWidth="1"/>
    <col min="8" max="14" width="0" style="1" hidden="1" customWidth="1"/>
    <col min="15" max="16384" width="9.125" style="1" customWidth="1"/>
  </cols>
  <sheetData>
    <row r="1" spans="1:4" ht="15">
      <c r="A1" s="44" t="s">
        <v>43</v>
      </c>
      <c r="B1" s="44"/>
      <c r="C1" s="44"/>
      <c r="D1" s="44"/>
    </row>
    <row r="2" spans="1:4" ht="15.75">
      <c r="A2" s="47" t="s">
        <v>74</v>
      </c>
      <c r="B2" s="47"/>
      <c r="C2" s="47"/>
      <c r="D2" s="47"/>
    </row>
    <row r="3" spans="1:4" ht="15">
      <c r="A3" s="44" t="s">
        <v>57</v>
      </c>
      <c r="B3" s="44"/>
      <c r="C3" s="44"/>
      <c r="D3" s="44"/>
    </row>
    <row r="4" spans="1:4" ht="15">
      <c r="A4" s="44"/>
      <c r="B4" s="44"/>
      <c r="C4" s="44"/>
      <c r="D4" s="44"/>
    </row>
    <row r="5" spans="1:4" s="10" customFormat="1" ht="14.25">
      <c r="A5" s="46" t="s">
        <v>42</v>
      </c>
      <c r="B5" s="45" t="s">
        <v>41</v>
      </c>
      <c r="C5" s="45" t="s">
        <v>40</v>
      </c>
      <c r="D5" s="45" t="s">
        <v>44</v>
      </c>
    </row>
    <row r="6" spans="1:4" s="18" customFormat="1" ht="14.25">
      <c r="A6" s="46"/>
      <c r="B6" s="45"/>
      <c r="C6" s="45"/>
      <c r="D6" s="45"/>
    </row>
    <row r="7" spans="1:10" s="18" customFormat="1" ht="14.25">
      <c r="A7" s="43" t="s">
        <v>39</v>
      </c>
      <c r="B7" s="37" t="s">
        <v>56</v>
      </c>
      <c r="C7" s="36">
        <v>27519</v>
      </c>
      <c r="D7" s="36">
        <v>31365.622</v>
      </c>
      <c r="I7" s="18" t="s">
        <v>38</v>
      </c>
      <c r="J7" s="18" t="s">
        <v>37</v>
      </c>
    </row>
    <row r="8" spans="1:12" s="18" customFormat="1" ht="14.25">
      <c r="A8" s="14" t="s">
        <v>36</v>
      </c>
      <c r="B8" s="23" t="s">
        <v>58</v>
      </c>
      <c r="C8" s="21">
        <f>SUM(C9:C21)</f>
        <v>26817.019999999997</v>
      </c>
      <c r="D8" s="21">
        <f>SUM(D9:D21)</f>
        <v>30787.456</v>
      </c>
      <c r="E8" s="35" t="e">
        <f>D9+D10+D11+D12+D13+D14+D15+D16+D17+D18+D19+D20+D21+#REF!+D44+D45+D46+D46+D47</f>
        <v>#REF!</v>
      </c>
      <c r="I8" s="18">
        <v>30787</v>
      </c>
      <c r="J8" s="35">
        <f>L8-D8</f>
        <v>-0.455999999998312</v>
      </c>
      <c r="L8" s="18">
        <v>30787</v>
      </c>
    </row>
    <row r="9" spans="1:10" s="24" customFormat="1" ht="15">
      <c r="A9" s="14" t="s">
        <v>35</v>
      </c>
      <c r="B9" s="32" t="s">
        <v>34</v>
      </c>
      <c r="C9" s="22">
        <v>478</v>
      </c>
      <c r="D9" s="22">
        <f>1548+77</f>
        <v>1625</v>
      </c>
      <c r="F9" s="24">
        <v>60.2</v>
      </c>
      <c r="G9" s="24">
        <v>21106</v>
      </c>
      <c r="I9" s="24">
        <v>20981</v>
      </c>
      <c r="J9" s="35">
        <f>G9-I9</f>
        <v>125</v>
      </c>
    </row>
    <row r="10" spans="1:10" s="30" customFormat="1" ht="15.75">
      <c r="A10" s="14" t="s">
        <v>33</v>
      </c>
      <c r="B10" s="39" t="s">
        <v>45</v>
      </c>
      <c r="C10" s="22">
        <f>142+79</f>
        <v>221</v>
      </c>
      <c r="D10" s="22">
        <v>255</v>
      </c>
      <c r="F10" s="30">
        <v>70</v>
      </c>
      <c r="G10" s="34">
        <f>D11+D12</f>
        <v>9041</v>
      </c>
      <c r="I10" s="30">
        <v>9668.389</v>
      </c>
      <c r="J10" s="34">
        <f>I10-G10</f>
        <v>627.3889999999992</v>
      </c>
    </row>
    <row r="11" spans="1:4" s="30" customFormat="1" ht="15">
      <c r="A11" s="14" t="s">
        <v>32</v>
      </c>
      <c r="B11" s="33" t="s">
        <v>31</v>
      </c>
      <c r="C11" s="22">
        <f>6912+142</f>
        <v>7054</v>
      </c>
      <c r="D11" s="22">
        <v>7750</v>
      </c>
    </row>
    <row r="12" spans="1:4" s="30" customFormat="1" ht="15">
      <c r="A12" s="14" t="s">
        <v>30</v>
      </c>
      <c r="B12" s="33" t="s">
        <v>29</v>
      </c>
      <c r="C12" s="22">
        <v>988</v>
      </c>
      <c r="D12" s="22">
        <v>1291</v>
      </c>
    </row>
    <row r="13" spans="1:4" s="30" customFormat="1" ht="15">
      <c r="A13" s="14" t="s">
        <v>28</v>
      </c>
      <c r="B13" s="38" t="s">
        <v>27</v>
      </c>
      <c r="C13" s="22">
        <v>80</v>
      </c>
      <c r="D13" s="22">
        <v>122</v>
      </c>
    </row>
    <row r="14" spans="1:4" s="30" customFormat="1" ht="31.5">
      <c r="A14" s="14" t="s">
        <v>26</v>
      </c>
      <c r="B14" s="40" t="s">
        <v>46</v>
      </c>
      <c r="C14" s="22">
        <v>2758</v>
      </c>
      <c r="D14" s="22">
        <v>2669.866</v>
      </c>
    </row>
    <row r="15" spans="1:4" s="30" customFormat="1" ht="31.5">
      <c r="A15" s="14" t="s">
        <v>25</v>
      </c>
      <c r="B15" s="40" t="s">
        <v>65</v>
      </c>
      <c r="C15" s="22">
        <v>4713.66</v>
      </c>
      <c r="D15" s="22">
        <v>4543.906</v>
      </c>
    </row>
    <row r="16" spans="1:4" s="30" customFormat="1" ht="31.5">
      <c r="A16" s="14" t="s">
        <v>24</v>
      </c>
      <c r="B16" s="40" t="s">
        <v>47</v>
      </c>
      <c r="C16" s="22">
        <v>1588.23</v>
      </c>
      <c r="D16" s="22">
        <v>2078</v>
      </c>
    </row>
    <row r="17" spans="1:4" s="30" customFormat="1" ht="31.5">
      <c r="A17" s="14" t="s">
        <v>23</v>
      </c>
      <c r="B17" s="41" t="s">
        <v>48</v>
      </c>
      <c r="C17" s="22">
        <f>2125.39+1476</f>
        <v>3601.39</v>
      </c>
      <c r="D17" s="22">
        <v>3581.725</v>
      </c>
    </row>
    <row r="18" spans="1:4" s="30" customFormat="1" ht="31.5">
      <c r="A18" s="14" t="s">
        <v>22</v>
      </c>
      <c r="B18" s="40" t="s">
        <v>49</v>
      </c>
      <c r="C18" s="22">
        <v>1085</v>
      </c>
      <c r="D18" s="22">
        <v>1085.001</v>
      </c>
    </row>
    <row r="19" spans="1:4" s="30" customFormat="1" ht="15.75">
      <c r="A19" s="14" t="s">
        <v>21</v>
      </c>
      <c r="B19" s="39" t="s">
        <v>50</v>
      </c>
      <c r="C19" s="22">
        <f>988+200</f>
        <v>1188</v>
      </c>
      <c r="D19" s="22">
        <v>2757</v>
      </c>
    </row>
    <row r="20" spans="1:4" s="30" customFormat="1" ht="30.75" customHeight="1">
      <c r="A20" s="14" t="s">
        <v>20</v>
      </c>
      <c r="B20" s="40" t="s">
        <v>51</v>
      </c>
      <c r="C20" s="22">
        <v>1700</v>
      </c>
      <c r="D20" s="22">
        <v>1666</v>
      </c>
    </row>
    <row r="21" spans="1:4" s="24" customFormat="1" ht="15">
      <c r="A21" s="14" t="s">
        <v>19</v>
      </c>
      <c r="B21" s="31" t="s">
        <v>18</v>
      </c>
      <c r="C21" s="22">
        <f>SUM(C22:C38)</f>
        <v>1361.7399999999998</v>
      </c>
      <c r="D21" s="22">
        <f>SUM(D22:D38)</f>
        <v>1362.9579999999999</v>
      </c>
    </row>
    <row r="22" spans="1:4" s="30" customFormat="1" ht="15">
      <c r="A22" s="29"/>
      <c r="B22" s="28" t="s">
        <v>17</v>
      </c>
      <c r="C22" s="6">
        <v>45.75</v>
      </c>
      <c r="D22" s="6">
        <v>50.045</v>
      </c>
    </row>
    <row r="23" spans="1:4" s="30" customFormat="1" ht="19.5" customHeight="1">
      <c r="A23" s="29"/>
      <c r="B23" s="28" t="s">
        <v>52</v>
      </c>
      <c r="C23" s="6"/>
      <c r="D23" s="6">
        <v>27</v>
      </c>
    </row>
    <row r="24" spans="1:4" s="30" customFormat="1" ht="15">
      <c r="A24" s="29"/>
      <c r="B24" s="28" t="s">
        <v>16</v>
      </c>
      <c r="C24" s="6">
        <v>640</v>
      </c>
      <c r="D24" s="6">
        <v>580.554</v>
      </c>
    </row>
    <row r="25" spans="1:4" s="30" customFormat="1" ht="15">
      <c r="A25" s="29"/>
      <c r="B25" s="28" t="s">
        <v>15</v>
      </c>
      <c r="C25" s="6">
        <v>23.63</v>
      </c>
      <c r="D25" s="6">
        <v>23.631</v>
      </c>
    </row>
    <row r="26" spans="1:4" s="30" customFormat="1" ht="33.75" customHeight="1">
      <c r="A26" s="29"/>
      <c r="B26" s="28" t="s">
        <v>64</v>
      </c>
      <c r="C26" s="6">
        <v>3</v>
      </c>
      <c r="D26" s="6">
        <v>2</v>
      </c>
    </row>
    <row r="27" spans="1:4" s="24" customFormat="1" ht="15">
      <c r="A27" s="25"/>
      <c r="B27" s="28" t="s">
        <v>14</v>
      </c>
      <c r="C27" s="6">
        <v>101.38</v>
      </c>
      <c r="D27" s="6">
        <v>119.378</v>
      </c>
    </row>
    <row r="28" spans="1:4" s="24" customFormat="1" ht="15">
      <c r="A28" s="29"/>
      <c r="B28" s="27" t="s">
        <v>13</v>
      </c>
      <c r="C28" s="6">
        <v>13</v>
      </c>
      <c r="D28" s="6">
        <v>13.008</v>
      </c>
    </row>
    <row r="29" spans="1:4" s="24" customFormat="1" ht="15">
      <c r="A29" s="25"/>
      <c r="B29" s="27" t="s">
        <v>12</v>
      </c>
      <c r="C29" s="6">
        <v>49</v>
      </c>
      <c r="D29" s="6">
        <v>48.708</v>
      </c>
    </row>
    <row r="30" spans="1:4" s="24" customFormat="1" ht="33" customHeight="1">
      <c r="A30" s="25"/>
      <c r="B30" s="28" t="s">
        <v>53</v>
      </c>
      <c r="C30" s="6">
        <f>39+22+2</f>
        <v>63</v>
      </c>
      <c r="D30" s="6">
        <v>76</v>
      </c>
    </row>
    <row r="31" spans="1:4" s="24" customFormat="1" ht="15.75" customHeight="1">
      <c r="A31" s="25"/>
      <c r="B31" s="28" t="s">
        <v>11</v>
      </c>
      <c r="C31" s="6">
        <v>210.79</v>
      </c>
      <c r="D31" s="6">
        <v>210.787</v>
      </c>
    </row>
    <row r="32" spans="1:4" s="24" customFormat="1" ht="15">
      <c r="A32" s="25"/>
      <c r="B32" s="27" t="s">
        <v>10</v>
      </c>
      <c r="C32" s="6">
        <v>28.34</v>
      </c>
      <c r="D32" s="6">
        <v>28</v>
      </c>
    </row>
    <row r="33" spans="1:4" s="24" customFormat="1" ht="18" customHeight="1">
      <c r="A33" s="25"/>
      <c r="B33" s="28" t="s">
        <v>73</v>
      </c>
      <c r="C33" s="6">
        <v>42.1</v>
      </c>
      <c r="D33" s="6">
        <v>42.098</v>
      </c>
    </row>
    <row r="34" spans="1:4" s="24" customFormat="1" ht="15">
      <c r="A34" s="25"/>
      <c r="B34" s="27" t="s">
        <v>9</v>
      </c>
      <c r="C34" s="6">
        <v>13</v>
      </c>
      <c r="D34" s="6">
        <v>13</v>
      </c>
    </row>
    <row r="35" spans="1:4" s="24" customFormat="1" ht="15">
      <c r="A35" s="25"/>
      <c r="B35" s="27" t="s">
        <v>8</v>
      </c>
      <c r="C35" s="6">
        <v>2.72</v>
      </c>
      <c r="D35" s="6">
        <v>2.719</v>
      </c>
    </row>
    <row r="36" spans="1:4" s="24" customFormat="1" ht="15">
      <c r="A36" s="25"/>
      <c r="B36" s="27" t="s">
        <v>54</v>
      </c>
      <c r="C36" s="6">
        <v>3.96</v>
      </c>
      <c r="D36" s="6">
        <v>3.96</v>
      </c>
    </row>
    <row r="37" spans="1:4" s="24" customFormat="1" ht="15">
      <c r="A37" s="25"/>
      <c r="B37" s="27" t="s">
        <v>55</v>
      </c>
      <c r="C37" s="6">
        <v>32.07</v>
      </c>
      <c r="D37" s="6">
        <v>32.07</v>
      </c>
    </row>
    <row r="38" spans="1:4" s="24" customFormat="1" ht="15">
      <c r="A38" s="25"/>
      <c r="B38" s="26" t="s">
        <v>66</v>
      </c>
      <c r="C38" s="6">
        <v>90</v>
      </c>
      <c r="D38" s="6">
        <v>90</v>
      </c>
    </row>
    <row r="39" spans="1:4" s="18" customFormat="1" ht="14.25">
      <c r="A39" s="14" t="s">
        <v>7</v>
      </c>
      <c r="B39" s="23" t="s">
        <v>6</v>
      </c>
      <c r="C39" s="22">
        <f>C7-C8</f>
        <v>701.9800000000032</v>
      </c>
      <c r="D39" s="22">
        <f>D7-D8</f>
        <v>578.1660000000011</v>
      </c>
    </row>
    <row r="40" spans="1:4" s="18" customFormat="1" ht="14.25">
      <c r="A40" s="14" t="s">
        <v>5</v>
      </c>
      <c r="B40" s="23" t="s">
        <v>4</v>
      </c>
      <c r="C40" s="22">
        <f>C7*0.01</f>
        <v>275.19</v>
      </c>
      <c r="D40" s="22">
        <v>314</v>
      </c>
    </row>
    <row r="41" spans="1:4" s="18" customFormat="1" ht="14.25">
      <c r="A41" s="14" t="s">
        <v>3</v>
      </c>
      <c r="B41" s="13" t="s">
        <v>2</v>
      </c>
      <c r="C41" s="21">
        <f>C39-C40</f>
        <v>426.7900000000032</v>
      </c>
      <c r="D41" s="21">
        <f>D39-D40</f>
        <v>264.1660000000011</v>
      </c>
    </row>
    <row r="42" spans="1:4" s="18" customFormat="1" ht="14.25">
      <c r="A42" s="14" t="s">
        <v>1</v>
      </c>
      <c r="B42" s="13" t="s">
        <v>0</v>
      </c>
      <c r="C42" s="21"/>
      <c r="D42" s="21">
        <f>D41</f>
        <v>264.1660000000011</v>
      </c>
    </row>
    <row r="43" spans="1:4" s="18" customFormat="1" ht="15">
      <c r="A43" s="17"/>
      <c r="B43" s="27" t="s">
        <v>67</v>
      </c>
      <c r="C43" s="20"/>
      <c r="D43" s="19">
        <v>80</v>
      </c>
    </row>
    <row r="44" spans="1:4" ht="15">
      <c r="A44" s="17"/>
      <c r="B44" s="27" t="s">
        <v>68</v>
      </c>
      <c r="C44" s="16"/>
      <c r="D44" s="15">
        <v>2.26072</v>
      </c>
    </row>
    <row r="45" spans="1:4" ht="15">
      <c r="A45" s="17"/>
      <c r="B45" s="27" t="s">
        <v>69</v>
      </c>
      <c r="C45" s="16"/>
      <c r="D45" s="16">
        <v>5</v>
      </c>
    </row>
    <row r="46" spans="1:4" ht="15">
      <c r="A46" s="17"/>
      <c r="B46" s="27" t="s">
        <v>70</v>
      </c>
      <c r="C46" s="16"/>
      <c r="D46" s="15">
        <v>20</v>
      </c>
    </row>
    <row r="47" spans="1:4" ht="15">
      <c r="A47" s="17"/>
      <c r="B47" s="27" t="s">
        <v>71</v>
      </c>
      <c r="C47" s="16"/>
      <c r="D47" s="15">
        <v>74</v>
      </c>
    </row>
    <row r="48" spans="1:4" s="10" customFormat="1" ht="15">
      <c r="A48" s="14"/>
      <c r="B48" s="27" t="s">
        <v>72</v>
      </c>
      <c r="C48" s="12"/>
      <c r="D48" s="11">
        <f>D49+D50+D51+D52+D53</f>
        <v>83</v>
      </c>
    </row>
    <row r="49" spans="1:7" ht="15">
      <c r="A49" s="9"/>
      <c r="B49" s="8" t="s">
        <v>60</v>
      </c>
      <c r="C49" s="7"/>
      <c r="D49" s="6">
        <v>5</v>
      </c>
      <c r="G49" s="6">
        <v>25</v>
      </c>
    </row>
    <row r="50" spans="1:7" ht="15">
      <c r="A50" s="9"/>
      <c r="B50" s="8" t="s">
        <v>61</v>
      </c>
      <c r="C50" s="7"/>
      <c r="D50" s="6">
        <v>5</v>
      </c>
      <c r="G50" s="6">
        <v>14.96</v>
      </c>
    </row>
    <row r="51" spans="1:7" ht="15">
      <c r="A51" s="9"/>
      <c r="B51" s="8" t="s">
        <v>62</v>
      </c>
      <c r="C51" s="7"/>
      <c r="D51" s="6">
        <v>24</v>
      </c>
      <c r="G51" s="6">
        <v>87</v>
      </c>
    </row>
    <row r="52" spans="1:7" ht="15">
      <c r="A52" s="9"/>
      <c r="B52" s="8" t="s">
        <v>63</v>
      </c>
      <c r="C52" s="7"/>
      <c r="D52" s="6">
        <v>25</v>
      </c>
      <c r="G52" s="6">
        <v>103.5</v>
      </c>
    </row>
    <row r="53" spans="1:7" ht="15.75">
      <c r="A53" s="9"/>
      <c r="B53" s="42" t="s">
        <v>59</v>
      </c>
      <c r="C53" s="7"/>
      <c r="D53" s="6">
        <v>24</v>
      </c>
      <c r="G53" s="6">
        <v>109</v>
      </c>
    </row>
    <row r="54" ht="15">
      <c r="D54" s="5"/>
    </row>
  </sheetData>
  <mergeCells count="8">
    <mergeCell ref="A1:D1"/>
    <mergeCell ref="A3:D3"/>
    <mergeCell ref="A4:D4"/>
    <mergeCell ref="D5:D6"/>
    <mergeCell ref="A5:A6"/>
    <mergeCell ref="B5:B6"/>
    <mergeCell ref="C5:C6"/>
    <mergeCell ref="A2:D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UgkhPEO3</cp:lastModifiedBy>
  <cp:lastPrinted>2011-03-31T08:35:10Z</cp:lastPrinted>
  <dcterms:created xsi:type="dcterms:W3CDTF">2011-03-29T03:53:08Z</dcterms:created>
  <dcterms:modified xsi:type="dcterms:W3CDTF">2011-03-31T08:36:09Z</dcterms:modified>
  <cp:category/>
  <cp:version/>
  <cp:contentType/>
  <cp:contentStatus/>
</cp:coreProperties>
</file>