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0" yWindow="795" windowWidth="10365" windowHeight="5745" activeTab="0"/>
  </bookViews>
  <sheets>
    <sheet name="Проспект-10-кассовый метод" sheetId="1" r:id="rId1"/>
  </sheets>
  <definedNames>
    <definedName name="_xlnm.Print_Area" localSheetId="0">'Проспект-10-кассовый метод'!$A$1:$D$54</definedName>
  </definedNames>
  <calcPr fullCalcOnLoad="1"/>
</workbook>
</file>

<file path=xl/sharedStrings.xml><?xml version="1.0" encoding="utf-8"?>
<sst xmlns="http://schemas.openxmlformats.org/spreadsheetml/2006/main" count="76" uniqueCount="76">
  <si>
    <t>№</t>
  </si>
  <si>
    <t>тыс.руб.</t>
  </si>
  <si>
    <t>Наименование показателей</t>
  </si>
  <si>
    <t>1.</t>
  </si>
  <si>
    <t>2.</t>
  </si>
  <si>
    <t>3.</t>
  </si>
  <si>
    <t>Заработная плата</t>
  </si>
  <si>
    <t xml:space="preserve"> 6.</t>
  </si>
  <si>
    <t>Откл.</t>
  </si>
  <si>
    <t>Поступ.</t>
  </si>
  <si>
    <t>Страховые взносы</t>
  </si>
  <si>
    <t>Расходы, всего</t>
  </si>
  <si>
    <t>2.1</t>
  </si>
  <si>
    <t>Материальные расходы</t>
  </si>
  <si>
    <t>Выплаты социального характера (льготный проезд работников)</t>
  </si>
  <si>
    <t xml:space="preserve"> 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</si>
  <si>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</si>
  <si>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</si>
  <si>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</si>
  <si>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</si>
  <si>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</si>
  <si>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</si>
  <si>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</si>
  <si>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</si>
  <si>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</si>
  <si>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</si>
  <si>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Прочие  расходы - всего</t>
  </si>
  <si>
    <t>Прибыль (убыток) от продаж</t>
  </si>
  <si>
    <t xml:space="preserve"> 4.</t>
  </si>
  <si>
    <t xml:space="preserve"> 5.</t>
  </si>
  <si>
    <t>"Добросовестный плательщик"</t>
  </si>
  <si>
    <t>Чистая прибыль</t>
  </si>
  <si>
    <t>Налог на прибыль за 2009 год, авансовые платежи за 2010г.</t>
  </si>
  <si>
    <t>Сумма,</t>
  </si>
  <si>
    <t>7.</t>
  </si>
  <si>
    <t>Доходы,всего</t>
  </si>
  <si>
    <t>Расходы за счёт прибыли:</t>
  </si>
  <si>
    <t xml:space="preserve"> - услуги  по  дезинфекции и  дератизации жилого фонда</t>
  </si>
  <si>
    <t xml:space="preserve"> - аренда муниципального имущества (офис)</t>
  </si>
  <si>
    <t xml:space="preserve"> - услуги по обслуживанию кассовых аппаратов</t>
  </si>
  <si>
    <t xml:space="preserve"> - противопожарные мероприятия</t>
  </si>
  <si>
    <t xml:space="preserve"> - услуги банка</t>
  </si>
  <si>
    <t xml:space="preserve"> - аттестация рабочих мест</t>
  </si>
  <si>
    <t xml:space="preserve"> - подготовка кадров</t>
  </si>
  <si>
    <t xml:space="preserve"> - услуги связи</t>
  </si>
  <si>
    <t xml:space="preserve"> - услуги транспорта</t>
  </si>
  <si>
    <t xml:space="preserve"> - приобретение программного комплекса "Грандсмета"</t>
  </si>
  <si>
    <t xml:space="preserve"> -подписка на периодическую печать</t>
  </si>
  <si>
    <t xml:space="preserve"> - призовой фонд для проведения стимулирующей лотереи </t>
  </si>
  <si>
    <t xml:space="preserve"> - материальная помощь работникам, попавшим в трудную жизненную ситуацию, к отпуску </t>
  </si>
  <si>
    <t>Остаток денежных средств на 01.01.2011</t>
  </si>
  <si>
    <t xml:space="preserve">   - расходы по погребению работника</t>
  </si>
  <si>
    <t>Электроэнергия мест общего пользования</t>
  </si>
  <si>
    <t>Услуги по начислению, сбору, обработке платежей населению                     (договор с ООО "ЕРИЦ)</t>
  </si>
  <si>
    <t xml:space="preserve">Услуги по обслуживанию электрооборудования                                                        (договор с ООО "Энергия") </t>
  </si>
  <si>
    <t>Услуги по обслуживанию автоматизированных индивидуальных тепловых пунктов (договор с ООО"Теплосервис")</t>
  </si>
  <si>
    <t>Услуги аварийно-диспетчерской службы (договор с ООО "Сантехсервис")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</si>
  <si>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</si>
  <si>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Текущий ремонт общего имущества многоквартирного дома</t>
  </si>
  <si>
    <t xml:space="preserve"> - налог за негативное воздействие на окружающую среду</t>
  </si>
  <si>
    <t xml:space="preserve"> -новогодние подарки для детей</t>
  </si>
  <si>
    <t xml:space="preserve"> - техническое освидетельствование металлических конструкций детских городков</t>
  </si>
  <si>
    <t xml:space="preserve"> - коммунальные услуги для офиса (водоснабжение, водоотведение, теплоснабжение, электроснабжение) </t>
  </si>
  <si>
    <t>по кассовому методу учёта с применением упрощённой системы налогообложения</t>
  </si>
  <si>
    <t xml:space="preserve">ИСПОЛНЕНИЕ БЮДЖЕТА ДОХОДОВ И РАСХОДОВ </t>
  </si>
  <si>
    <t xml:space="preserve"> - разработка энергетического паспорта по 2-ум домам представителям  </t>
  </si>
  <si>
    <t xml:space="preserve"> - услуги независимой экспертой организации ЗАО "РОСТО" по формированию перечня обязательных и дополнительных работ и услуг по содержанию и ремонту общего имущества жилых помещений и расчёту нормативного размера платы за содержание и ремонт жилых помещений </t>
  </si>
  <si>
    <t xml:space="preserve"> - единовременное премирование работников, всего</t>
  </si>
  <si>
    <t xml:space="preserve">          - к 23 февраля</t>
  </si>
  <si>
    <t xml:space="preserve">          - к 8 Марта</t>
  </si>
  <si>
    <t xml:space="preserve">           - к дню работника жилищно-коммунального хозяйства </t>
  </si>
  <si>
    <t xml:space="preserve">           - к дню дня города</t>
  </si>
  <si>
    <t xml:space="preserve">Остаток денежных средств на 01.01.2011 в сумме 557,0 тыс.руб. сложился в связи с тем, что денежные средства за обслуживание муниципального жилищного фонда от комитета по управлению муниципальным имуществом Администрации города Когалыма перечислены на расчётный счёт управляющей организации в конце декабря 2010 года. Денежные средства будут освоены в первом квартале 2011 года. </t>
  </si>
  <si>
    <t>139 обюс, 118 програм</t>
  </si>
  <si>
    <t xml:space="preserve"> - программное обеспечение, тех. обслуживание орг. техники, , услуги по предоставлению доступа к ЭВМ "Контур-Системе"</t>
  </si>
  <si>
    <r>
      <t xml:space="preserve">  ООО"ПРОСПЕКТ"</t>
    </r>
    <r>
      <rPr>
        <sz val="12"/>
        <rFont val="Times New Roman"/>
        <family val="1"/>
      </rPr>
      <t xml:space="preserve"> за 2010 год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</si>
</sst>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1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3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3" fontId="11" fillId="3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3" fontId="2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2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7" xfId="0" applyFont="1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justify" wrapText="1"/>
    </xf>
    <xf numFmtId="0" fontId="0" fillId="0" borderId="26" xfId="0" applyBorder="1" applyAlignment="1">
      <alignment horizont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7.875" style="1" customWidth="1"/>
    <col min="2" max="2" width="66.375" style="1" customWidth="1"/>
    <col min="3" max="3" width="13.00390625" style="1" hidden="1" customWidth="1"/>
    <col min="4" max="4" width="13.00390625" style="1" customWidth="1"/>
    <col min="5" max="5" width="17.375" style="1" hidden="1" customWidth="1"/>
    <col min="6" max="6" width="10.625" style="1" hidden="1" customWidth="1"/>
    <col min="7" max="7" width="9.75390625" style="1" hidden="1" customWidth="1"/>
    <col min="8" max="16384" width="9.125" style="15" customWidth="1"/>
  </cols>
  <sheetData>
    <row r="1" spans="1:7" ht="15.75">
      <c r="A1" s="102" t="s">
        <v>64</v>
      </c>
      <c r="B1" s="102"/>
      <c r="C1" s="102"/>
      <c r="D1" s="102"/>
      <c r="E1" s="102"/>
      <c r="F1" s="14"/>
      <c r="G1" s="14"/>
    </row>
    <row r="2" spans="1:7" s="12" customFormat="1" ht="16.5" thickBot="1">
      <c r="A2" s="102" t="s">
        <v>63</v>
      </c>
      <c r="B2" s="102"/>
      <c r="C2" s="102"/>
      <c r="D2" s="102"/>
      <c r="E2" s="102"/>
      <c r="F2" s="16"/>
      <c r="G2" s="16"/>
    </row>
    <row r="3" spans="1:7" s="12" customFormat="1" ht="15.75">
      <c r="A3" s="13"/>
      <c r="B3" s="102" t="s">
        <v>75</v>
      </c>
      <c r="C3" s="102"/>
      <c r="D3" s="102"/>
      <c r="E3" s="102"/>
      <c r="F3" s="102"/>
      <c r="G3" s="14"/>
    </row>
    <row r="4" spans="1:7" s="12" customFormat="1" ht="16.5" thickBot="1">
      <c r="A4" s="13"/>
      <c r="B4" s="13"/>
      <c r="C4" s="13"/>
      <c r="D4" s="13"/>
      <c r="E4" s="13"/>
      <c r="F4" s="13"/>
      <c r="G4" s="14"/>
    </row>
    <row r="5" spans="1:7" s="12" customFormat="1" ht="15.75">
      <c r="A5" s="28"/>
      <c r="B5" s="24"/>
      <c r="C5" s="29"/>
      <c r="D5" s="103" t="s">
        <v>33</v>
      </c>
      <c r="E5" s="33"/>
      <c r="F5" s="14"/>
      <c r="G5" s="14"/>
    </row>
    <row r="6" spans="1:7" ht="15.75">
      <c r="A6" s="30" t="s">
        <v>0</v>
      </c>
      <c r="B6" s="26" t="s">
        <v>2</v>
      </c>
      <c r="C6" s="11" t="s">
        <v>9</v>
      </c>
      <c r="D6" s="104"/>
      <c r="E6" s="34" t="s">
        <v>8</v>
      </c>
      <c r="F6" s="7"/>
      <c r="G6" s="17"/>
    </row>
    <row r="7" spans="1:7" ht="16.5" thickBot="1">
      <c r="A7" s="31"/>
      <c r="B7" s="27"/>
      <c r="C7" s="32"/>
      <c r="D7" s="43" t="s">
        <v>1</v>
      </c>
      <c r="E7" s="35"/>
      <c r="F7" s="7"/>
      <c r="G7" s="17"/>
    </row>
    <row r="8" spans="1:9" ht="15.75">
      <c r="A8" s="89" t="s">
        <v>3</v>
      </c>
      <c r="B8" s="44" t="s">
        <v>35</v>
      </c>
      <c r="C8" s="6"/>
      <c r="D8" s="48">
        <v>46076</v>
      </c>
      <c r="E8" s="7"/>
      <c r="F8" s="7"/>
      <c r="G8" s="17"/>
      <c r="I8" s="18"/>
    </row>
    <row r="9" spans="1:9" s="52" customFormat="1" ht="15.75" customHeight="1">
      <c r="A9" s="3" t="s">
        <v>4</v>
      </c>
      <c r="B9" s="73" t="s">
        <v>11</v>
      </c>
      <c r="C9" s="10" t="e">
        <f>#REF!+#REF!</f>
        <v>#REF!</v>
      </c>
      <c r="D9" s="56">
        <f>D10+D11+D12+D13+D14+D15+D16+D17+D18+D19+D20+D21</f>
        <v>43176</v>
      </c>
      <c r="E9" s="50"/>
      <c r="F9" s="49"/>
      <c r="G9" s="51"/>
      <c r="I9" s="53"/>
    </row>
    <row r="10" spans="1:7" ht="15.75">
      <c r="A10" s="41" t="s">
        <v>12</v>
      </c>
      <c r="B10" s="98" t="s">
        <v>13</v>
      </c>
      <c r="C10" s="25">
        <v>5698</v>
      </c>
      <c r="D10" s="42">
        <v>5636</v>
      </c>
      <c r="E10" s="39"/>
      <c r="F10" s="5"/>
      <c r="G10" s="5"/>
    </row>
    <row r="11" spans="1:7" ht="15.75">
      <c r="A11" s="3" t="s">
        <v>15</v>
      </c>
      <c r="B11" s="45" t="s">
        <v>52</v>
      </c>
      <c r="C11" s="55">
        <f>339.33442</f>
        <v>339.33442</v>
      </c>
      <c r="D11" s="83">
        <v>365</v>
      </c>
      <c r="E11" s="37"/>
      <c r="F11" s="10"/>
      <c r="G11" s="5"/>
    </row>
    <row r="12" spans="1:7" ht="15.75">
      <c r="A12" s="41" t="s">
        <v>16</v>
      </c>
      <c r="B12" s="95" t="s">
        <v>6</v>
      </c>
      <c r="C12" s="10" t="e">
        <f>#REF!+#REF!</f>
        <v>#REF!</v>
      </c>
      <c r="D12" s="56">
        <v>21887</v>
      </c>
      <c r="E12" s="38"/>
      <c r="F12" s="20"/>
      <c r="G12" s="9"/>
    </row>
    <row r="13" spans="1:7" s="22" customFormat="1" ht="15.75">
      <c r="A13" s="3" t="s">
        <v>17</v>
      </c>
      <c r="B13" s="96" t="s">
        <v>10</v>
      </c>
      <c r="C13" s="57"/>
      <c r="D13" s="66">
        <v>2757</v>
      </c>
      <c r="E13" s="4"/>
      <c r="F13" s="21"/>
      <c r="G13" s="21"/>
    </row>
    <row r="14" spans="1:7" s="22" customFormat="1" ht="31.5">
      <c r="A14" s="41" t="s">
        <v>18</v>
      </c>
      <c r="B14" s="96" t="s">
        <v>14</v>
      </c>
      <c r="C14" s="57"/>
      <c r="D14" s="66">
        <v>270</v>
      </c>
      <c r="E14" s="4"/>
      <c r="F14" s="21"/>
      <c r="G14" s="21"/>
    </row>
    <row r="15" spans="1:7" s="22" customFormat="1" ht="31.5">
      <c r="A15" s="3" t="s">
        <v>19</v>
      </c>
      <c r="B15" s="95" t="s">
        <v>53</v>
      </c>
      <c r="C15" s="59"/>
      <c r="D15" s="84">
        <v>1552</v>
      </c>
      <c r="E15" s="4"/>
      <c r="F15" s="21"/>
      <c r="G15" s="21"/>
    </row>
    <row r="16" spans="1:7" s="22" customFormat="1" ht="31.5">
      <c r="A16" s="41" t="s">
        <v>20</v>
      </c>
      <c r="B16" s="95" t="s">
        <v>54</v>
      </c>
      <c r="C16" s="59"/>
      <c r="D16" s="84">
        <v>1488</v>
      </c>
      <c r="E16" s="4"/>
      <c r="F16" s="21"/>
      <c r="G16" s="21"/>
    </row>
    <row r="17" spans="1:7" s="22" customFormat="1" ht="47.25">
      <c r="A17" s="3" t="s">
        <v>21</v>
      </c>
      <c r="B17" s="95" t="s">
        <v>55</v>
      </c>
      <c r="C17" s="59"/>
      <c r="D17" s="84">
        <v>822</v>
      </c>
      <c r="E17" s="4"/>
      <c r="F17" s="21"/>
      <c r="G17" s="21"/>
    </row>
    <row r="18" spans="1:7" s="22" customFormat="1" ht="31.5">
      <c r="A18" s="41" t="s">
        <v>22</v>
      </c>
      <c r="B18" s="97" t="s">
        <v>56</v>
      </c>
      <c r="C18" s="59"/>
      <c r="D18" s="84">
        <v>1365</v>
      </c>
      <c r="E18" s="4"/>
      <c r="F18" s="21"/>
      <c r="G18" s="21"/>
    </row>
    <row r="19" spans="1:7" s="22" customFormat="1" ht="31.5">
      <c r="A19" s="3" t="s">
        <v>23</v>
      </c>
      <c r="B19" s="95" t="s">
        <v>57</v>
      </c>
      <c r="C19" s="59"/>
      <c r="D19" s="84">
        <f>32+1530-5</f>
        <v>1557</v>
      </c>
      <c r="E19" s="4"/>
      <c r="F19" s="21"/>
      <c r="G19" s="21"/>
    </row>
    <row r="20" spans="1:7" s="22" customFormat="1" ht="15.75">
      <c r="A20" s="41" t="s">
        <v>24</v>
      </c>
      <c r="B20" s="45" t="s">
        <v>58</v>
      </c>
      <c r="C20" s="59"/>
      <c r="D20" s="84">
        <v>2208</v>
      </c>
      <c r="E20" s="4"/>
      <c r="F20" s="21"/>
      <c r="G20" s="21"/>
    </row>
    <row r="21" spans="1:7" s="22" customFormat="1" ht="15.75">
      <c r="A21" s="3" t="s">
        <v>25</v>
      </c>
      <c r="B21" s="96" t="s">
        <v>26</v>
      </c>
      <c r="C21" s="57"/>
      <c r="D21" s="58">
        <f>SUM(D22:D36)</f>
        <v>3269</v>
      </c>
      <c r="E21" s="4"/>
      <c r="F21" s="21"/>
      <c r="G21" s="21"/>
    </row>
    <row r="22" spans="1:7" ht="15.75">
      <c r="A22" s="74"/>
      <c r="B22" s="19" t="s">
        <v>37</v>
      </c>
      <c r="C22" s="60">
        <f>193.37387</f>
        <v>193.37387</v>
      </c>
      <c r="D22" s="61">
        <v>86</v>
      </c>
      <c r="E22" s="36"/>
      <c r="F22" s="8"/>
      <c r="G22" s="8"/>
    </row>
    <row r="23" spans="1:7" ht="15.75">
      <c r="A23" s="75"/>
      <c r="B23" s="19" t="s">
        <v>38</v>
      </c>
      <c r="C23" s="62">
        <f>16.45058+36.41834</f>
        <v>52.86892</v>
      </c>
      <c r="D23" s="63">
        <v>30</v>
      </c>
      <c r="E23" s="40"/>
      <c r="F23" s="23"/>
      <c r="G23" s="23"/>
    </row>
    <row r="24" spans="1:7" ht="15.75">
      <c r="A24" s="74"/>
      <c r="B24" s="19" t="s">
        <v>39</v>
      </c>
      <c r="C24" s="62">
        <f>1534.322</f>
        <v>1534.322</v>
      </c>
      <c r="D24" s="63">
        <v>13</v>
      </c>
      <c r="E24" s="40"/>
      <c r="F24" s="23"/>
      <c r="G24" s="23"/>
    </row>
    <row r="25" spans="1:7" ht="30" customHeight="1">
      <c r="A25" s="75"/>
      <c r="B25" s="101" t="s">
        <v>61</v>
      </c>
      <c r="C25" s="62">
        <f>294.5425</f>
        <v>294.5425</v>
      </c>
      <c r="D25" s="63">
        <v>23</v>
      </c>
      <c r="E25" s="40"/>
      <c r="F25" s="23"/>
      <c r="G25" s="23"/>
    </row>
    <row r="26" spans="1:7" ht="78.75">
      <c r="A26" s="74"/>
      <c r="B26" s="101" t="s">
        <v>66</v>
      </c>
      <c r="C26" s="62">
        <f>15.48988+1.81805</f>
        <v>17.30793</v>
      </c>
      <c r="D26" s="63">
        <v>255</v>
      </c>
      <c r="E26" s="40"/>
      <c r="F26" s="23"/>
      <c r="G26" s="23"/>
    </row>
    <row r="27" spans="1:7" ht="15.75">
      <c r="A27" s="75"/>
      <c r="B27" s="19" t="s">
        <v>40</v>
      </c>
      <c r="C27" s="62">
        <v>764.92996</v>
      </c>
      <c r="D27" s="63">
        <v>872</v>
      </c>
      <c r="E27" s="40"/>
      <c r="F27" s="23"/>
      <c r="G27" s="23"/>
    </row>
    <row r="28" spans="1:7" ht="15.75">
      <c r="A28" s="74"/>
      <c r="B28" s="19" t="s">
        <v>41</v>
      </c>
      <c r="C28" s="64">
        <v>27.29254</v>
      </c>
      <c r="D28" s="63">
        <v>81</v>
      </c>
      <c r="E28" s="40"/>
      <c r="F28" s="23"/>
      <c r="G28" s="23"/>
    </row>
    <row r="29" spans="1:7" ht="31.5">
      <c r="A29" s="75"/>
      <c r="B29" s="99" t="s">
        <v>62</v>
      </c>
      <c r="C29" s="64">
        <v>91.92726</v>
      </c>
      <c r="D29" s="63">
        <v>96</v>
      </c>
      <c r="E29" s="40"/>
      <c r="F29" s="23"/>
      <c r="G29" s="23"/>
    </row>
    <row r="30" spans="1:10" ht="31.5">
      <c r="A30" s="74"/>
      <c r="B30" s="101" t="s">
        <v>74</v>
      </c>
      <c r="C30" s="64">
        <v>3.5</v>
      </c>
      <c r="D30" s="63">
        <v>257</v>
      </c>
      <c r="E30" s="40"/>
      <c r="F30" s="23"/>
      <c r="G30" s="23"/>
      <c r="J30" s="15" t="s">
        <v>73</v>
      </c>
    </row>
    <row r="31" spans="1:7" ht="15.75">
      <c r="A31" s="75"/>
      <c r="B31" s="19" t="s">
        <v>42</v>
      </c>
      <c r="C31" s="64">
        <f>1187.696</f>
        <v>1187.696</v>
      </c>
      <c r="D31" s="63">
        <v>22</v>
      </c>
      <c r="E31" s="40"/>
      <c r="F31" s="23"/>
      <c r="G31" s="23"/>
    </row>
    <row r="32" spans="1:7" ht="15.75">
      <c r="A32" s="74"/>
      <c r="B32" s="19" t="s">
        <v>43</v>
      </c>
      <c r="C32" s="65">
        <v>255</v>
      </c>
      <c r="D32" s="66">
        <v>61</v>
      </c>
      <c r="E32" s="40"/>
      <c r="F32" s="23"/>
      <c r="G32" s="23"/>
    </row>
    <row r="33" spans="1:7" ht="15.75">
      <c r="A33" s="75"/>
      <c r="B33" s="19" t="s">
        <v>44</v>
      </c>
      <c r="C33" s="64">
        <v>107.498</v>
      </c>
      <c r="D33" s="63">
        <v>196</v>
      </c>
      <c r="E33" s="40"/>
      <c r="F33" s="23"/>
      <c r="G33" s="23"/>
    </row>
    <row r="34" spans="1:7" ht="15.75">
      <c r="A34" s="74"/>
      <c r="B34" s="19" t="s">
        <v>45</v>
      </c>
      <c r="C34" s="64">
        <f>167.783+1181.039+240.012+584.022</f>
        <v>2172.8559999999998</v>
      </c>
      <c r="D34" s="63">
        <v>1188</v>
      </c>
      <c r="E34" s="40"/>
      <c r="F34" s="23"/>
      <c r="G34" s="23"/>
    </row>
    <row r="35" spans="1:7" ht="15.75">
      <c r="A35" s="75"/>
      <c r="B35" s="19" t="s">
        <v>46</v>
      </c>
      <c r="C35" s="64"/>
      <c r="D35" s="63">
        <v>53</v>
      </c>
      <c r="E35" s="40"/>
      <c r="F35" s="23"/>
      <c r="G35" s="23"/>
    </row>
    <row r="36" spans="1:7" ht="28.5" customHeight="1">
      <c r="A36" s="74"/>
      <c r="B36" s="100" t="s">
        <v>65</v>
      </c>
      <c r="C36" s="64">
        <v>1322.62349</v>
      </c>
      <c r="D36" s="63">
        <v>36</v>
      </c>
      <c r="E36" s="40"/>
      <c r="F36" s="23"/>
      <c r="G36" s="23"/>
    </row>
    <row r="37" spans="1:7" ht="15.75">
      <c r="A37" s="76" t="s">
        <v>5</v>
      </c>
      <c r="B37" s="45" t="s">
        <v>27</v>
      </c>
      <c r="C37" s="67">
        <f>1533.18</f>
        <v>1533.18</v>
      </c>
      <c r="D37" s="56">
        <f>46076-43176</f>
        <v>2900</v>
      </c>
      <c r="E37" s="40"/>
      <c r="F37" s="23"/>
      <c r="G37" s="23"/>
    </row>
    <row r="38" spans="1:7" ht="15.75">
      <c r="A38" s="77" t="s">
        <v>28</v>
      </c>
      <c r="B38" s="45" t="s">
        <v>32</v>
      </c>
      <c r="C38" s="67">
        <v>769.23048</v>
      </c>
      <c r="D38" s="56">
        <v>629</v>
      </c>
      <c r="E38" s="40"/>
      <c r="F38" s="23"/>
      <c r="G38" s="23"/>
    </row>
    <row r="39" spans="1:7" ht="15.75">
      <c r="A39" s="76" t="s">
        <v>29</v>
      </c>
      <c r="B39" s="45" t="s">
        <v>31</v>
      </c>
      <c r="C39" s="67"/>
      <c r="D39" s="56">
        <f>D37-D38</f>
        <v>2271</v>
      </c>
      <c r="E39" s="40"/>
      <c r="F39" s="23"/>
      <c r="G39" s="23"/>
    </row>
    <row r="40" spans="1:8" ht="15.75">
      <c r="A40" s="77" t="s">
        <v>7</v>
      </c>
      <c r="B40" s="45" t="s">
        <v>36</v>
      </c>
      <c r="C40" s="67"/>
      <c r="D40" s="56">
        <f>SUM(D41:D48)</f>
        <v>1714</v>
      </c>
      <c r="E40" s="40"/>
      <c r="F40" s="23"/>
      <c r="G40" s="23"/>
      <c r="H40" s="18"/>
    </row>
    <row r="41" spans="1:7" ht="15.75">
      <c r="A41" s="74"/>
      <c r="B41" s="19" t="s">
        <v>47</v>
      </c>
      <c r="C41" s="67">
        <v>57.781</v>
      </c>
      <c r="D41" s="56">
        <v>38</v>
      </c>
      <c r="E41" s="40"/>
      <c r="F41" s="23"/>
      <c r="G41" s="23"/>
    </row>
    <row r="42" spans="1:7" ht="15.75">
      <c r="A42" s="79"/>
      <c r="B42" s="78" t="s">
        <v>59</v>
      </c>
      <c r="C42" s="68">
        <v>23.24</v>
      </c>
      <c r="D42" s="69">
        <v>5</v>
      </c>
      <c r="E42" s="40"/>
      <c r="F42" s="23"/>
      <c r="G42" s="23"/>
    </row>
    <row r="43" spans="1:7" ht="15.75">
      <c r="A43" s="80"/>
      <c r="B43" s="81" t="s">
        <v>48</v>
      </c>
      <c r="C43" s="85">
        <v>75</v>
      </c>
      <c r="D43" s="86"/>
      <c r="E43" s="40"/>
      <c r="F43" s="23"/>
      <c r="G43" s="23"/>
    </row>
    <row r="44" spans="1:7" ht="15.75">
      <c r="A44" s="74"/>
      <c r="B44" s="47" t="s">
        <v>30</v>
      </c>
      <c r="C44" s="87"/>
      <c r="D44" s="71">
        <v>5</v>
      </c>
      <c r="E44" s="40"/>
      <c r="F44" s="23"/>
      <c r="G44" s="23"/>
    </row>
    <row r="45" spans="1:7" ht="15.75">
      <c r="A45" s="82"/>
      <c r="B45" s="46" t="s">
        <v>60</v>
      </c>
      <c r="C45" s="70"/>
      <c r="D45" s="71">
        <v>43</v>
      </c>
      <c r="E45" s="40"/>
      <c r="F45" s="23"/>
      <c r="G45" s="23"/>
    </row>
    <row r="46" spans="1:7" ht="30.75" customHeight="1">
      <c r="A46" s="80"/>
      <c r="B46" s="91" t="s">
        <v>49</v>
      </c>
      <c r="C46" s="72"/>
      <c r="D46" s="66">
        <f>112+358+17</f>
        <v>487</v>
      </c>
      <c r="E46" s="40"/>
      <c r="F46" s="23"/>
      <c r="G46" s="23"/>
    </row>
    <row r="47" spans="1:7" ht="17.25" customHeight="1">
      <c r="A47" s="94"/>
      <c r="B47" s="54" t="s">
        <v>51</v>
      </c>
      <c r="C47" s="88"/>
      <c r="D47" s="92">
        <v>33</v>
      </c>
      <c r="E47" s="40"/>
      <c r="F47" s="23"/>
      <c r="G47" s="23"/>
    </row>
    <row r="48" spans="1:7" ht="15.75">
      <c r="A48" s="74"/>
      <c r="B48" s="54" t="s">
        <v>67</v>
      </c>
      <c r="C48" s="88"/>
      <c r="D48" s="84">
        <f>SUM(D49:D52)</f>
        <v>1103</v>
      </c>
      <c r="E48" s="40"/>
      <c r="F48" s="23"/>
      <c r="G48" s="23"/>
    </row>
    <row r="49" spans="1:7" ht="15.75">
      <c r="A49" s="79"/>
      <c r="B49" s="54" t="s">
        <v>68</v>
      </c>
      <c r="C49" s="88"/>
      <c r="D49" s="92">
        <v>25</v>
      </c>
      <c r="E49" s="90"/>
      <c r="F49" s="90"/>
      <c r="G49" s="90"/>
    </row>
    <row r="50" spans="1:7" ht="15.75">
      <c r="A50" s="79"/>
      <c r="B50" s="54" t="s">
        <v>69</v>
      </c>
      <c r="C50" s="88"/>
      <c r="D50" s="92">
        <v>66</v>
      </c>
      <c r="E50" s="90"/>
      <c r="F50" s="90"/>
      <c r="G50" s="90"/>
    </row>
    <row r="51" spans="1:7" ht="15.75">
      <c r="A51" s="79"/>
      <c r="B51" s="91" t="s">
        <v>70</v>
      </c>
      <c r="C51" s="88"/>
      <c r="D51" s="92">
        <f>406+100</f>
        <v>506</v>
      </c>
      <c r="E51" s="90"/>
      <c r="F51" s="90"/>
      <c r="G51" s="90"/>
    </row>
    <row r="52" spans="1:7" ht="15.75">
      <c r="A52" s="79"/>
      <c r="B52" s="91" t="s">
        <v>71</v>
      </c>
      <c r="C52" s="88"/>
      <c r="D52" s="92">
        <f>406+100</f>
        <v>506</v>
      </c>
      <c r="E52" s="90"/>
      <c r="F52" s="90"/>
      <c r="G52" s="90"/>
    </row>
    <row r="53" spans="1:4" ht="15.75">
      <c r="A53" s="77" t="s">
        <v>34</v>
      </c>
      <c r="B53" s="93" t="s">
        <v>50</v>
      </c>
      <c r="C53" s="93"/>
      <c r="D53" s="10">
        <f>D39-D40</f>
        <v>557</v>
      </c>
    </row>
    <row r="54" spans="1:4" ht="81.75" customHeight="1">
      <c r="A54" s="105" t="s">
        <v>72</v>
      </c>
      <c r="B54" s="106"/>
      <c r="C54" s="106"/>
      <c r="D54" s="106"/>
    </row>
    <row r="55" ht="15.75">
      <c r="D55" s="2"/>
    </row>
    <row r="56" ht="15.75">
      <c r="D56" s="2"/>
    </row>
  </sheetData>
  <mergeCells count="5">
    <mergeCell ref="A1:E1"/>
    <mergeCell ref="A2:E2"/>
    <mergeCell ref="D5:D6"/>
    <mergeCell ref="A54:D54"/>
    <mergeCell ref="B3:F3"/>
  </mergeCells>
  <printOptions/>
  <pageMargins left="0.7874015748031497" right="0.5905511811023623" top="0.984251968503937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UgkhPEO3</cp:lastModifiedBy>
  <cp:lastPrinted>2011-03-31T08:46:10Z</cp:lastPrinted>
  <dcterms:created xsi:type="dcterms:W3CDTF">2003-02-28T10:52:53Z</dcterms:created>
  <dcterms:modified xsi:type="dcterms:W3CDTF">2011-03-31T08:52:47Z</dcterms:modified>
  <cp:category/>
  <cp:version/>
  <cp:contentType/>
  <cp:contentStatus/>
</cp:coreProperties>
</file>